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RAČUNOVODSTVO 2025\II. REBALANS_ISPRAVNO DUNJA 2025\"/>
    </mc:Choice>
  </mc:AlternateContent>
  <xr:revisionPtr revIDLastSave="0" documentId="13_ncr:1_{4C47BE96-8A6F-4AC7-BCFC-22B8B8C51839}" xr6:coauthVersionLast="47" xr6:coauthVersionMax="47" xr10:uidLastSave="{00000000-0000-0000-0000-000000000000}"/>
  <bookViews>
    <workbookView xWindow="-120" yWindow="-120" windowWidth="29040" windowHeight="15720" xr2:uid="{1B441AD4-F794-40CD-812E-E2B8E430C0A7}"/>
  </bookViews>
  <sheets>
    <sheet name="OPĆI DIO-SAŽETAK" sheetId="2" r:id="rId1"/>
    <sheet name="A. RAČUN PRIHODA I RASHODA" sheetId="3" r:id="rId2"/>
    <sheet name="B. RAČUN FINANCIRANJA" sheetId="4" r:id="rId3"/>
    <sheet name="C. RASPOLOŽIVA SREDSTVA IZ PRET" sheetId="5" r:id="rId4"/>
    <sheet name="POSEBNI DIO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2" l="1"/>
  <c r="C24" i="2"/>
  <c r="F9" i="4"/>
  <c r="D10" i="4"/>
  <c r="F10" i="4"/>
  <c r="F12" i="4"/>
  <c r="D35" i="2"/>
  <c r="C36" i="2"/>
  <c r="C35" i="2"/>
  <c r="D29" i="2"/>
  <c r="F29" i="2" s="1"/>
  <c r="F28" i="2"/>
  <c r="F27" i="2"/>
  <c r="F21" i="2"/>
  <c r="F22" i="2"/>
  <c r="F23" i="2"/>
  <c r="F20" i="2"/>
  <c r="D36" i="2"/>
  <c r="F35" i="2" l="1"/>
  <c r="F36" i="2"/>
  <c r="E36" i="2"/>
  <c r="E35" i="2"/>
  <c r="C37" i="2"/>
  <c r="D37" i="2"/>
  <c r="F37" i="2" l="1"/>
</calcChain>
</file>

<file path=xl/sharedStrings.xml><?xml version="1.0" encoding="utf-8"?>
<sst xmlns="http://schemas.openxmlformats.org/spreadsheetml/2006/main" count="301" uniqueCount="98">
  <si>
    <t>I. OPĆI DIO</t>
  </si>
  <si>
    <t>Članak 1.</t>
  </si>
  <si>
    <t/>
  </si>
  <si>
    <t>PLANIRANO</t>
  </si>
  <si>
    <t>PROMJENA IZNOS</t>
  </si>
  <si>
    <t>PROMJENA 
POSTOTAK</t>
  </si>
  <si>
    <t>NOVI IZNOS</t>
  </si>
  <si>
    <t>A.</t>
  </si>
  <si>
    <t>RAČUN PRIHODA I RASHODA</t>
  </si>
  <si>
    <t>Prihodi poslovanja</t>
  </si>
  <si>
    <t>Prihodi od prodaje nefinancijske imovine</t>
  </si>
  <si>
    <t>Rashodi poslovanja</t>
  </si>
  <si>
    <t>Rashodi za nabavu nefinancijske imovine</t>
  </si>
  <si>
    <t>RAZLIKA</t>
  </si>
  <si>
    <t>B.</t>
  </si>
  <si>
    <t>RAČUN ZADUŽIVANJA/FINANCIRANJA</t>
  </si>
  <si>
    <t>Primici od financijske imovine i zaduživanja</t>
  </si>
  <si>
    <t>Izdaci za financijsku imovinu i otplate zajmova</t>
  </si>
  <si>
    <t>NETO ZADUŽIVANJE/FINANCIRANJE</t>
  </si>
  <si>
    <t>C.</t>
  </si>
  <si>
    <t>RASPOLOŽIVA SREDSTVA IZ PRETHODNIH GODINA</t>
  </si>
  <si>
    <t>VIŠAK/MANJAK IZ PRETHODNIH GODINA</t>
  </si>
  <si>
    <t xml:space="preserve">D. </t>
  </si>
  <si>
    <t>PRORAČUN UKUPNO</t>
  </si>
  <si>
    <t>PRIHODI I PRIMICI</t>
  </si>
  <si>
    <t>RASHODI I IZDACI</t>
  </si>
  <si>
    <t>VIŠAK/MANJAK + NETO ZADUŽIVANJA/FINANCIRANJA + RASPOLOŽIVA SREDSTVA IZ PRETHODNIH GODINA</t>
  </si>
  <si>
    <t>Članak 2.</t>
  </si>
  <si>
    <t>A. RAČUN PRIHODA I RASHODA</t>
  </si>
  <si>
    <t>I. RAČUN PRIHODA I RASHODA PREMA EKONOMSKOJ KLASIFIKACIJI</t>
  </si>
  <si>
    <t>VRSTA PRIHODA / RASHODA</t>
  </si>
  <si>
    <t>6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</si>
  <si>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</si>
  <si>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</si>
  <si>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</si>
  <si>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</si>
  <si>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</si>
  <si>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</si>
  <si>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</si>
  <si>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3</t>
  </si>
  <si>
    <t>31</t>
  </si>
  <si>
    <t>Rashodi za zaposlene</t>
  </si>
  <si>
    <t>32</t>
  </si>
  <si>
    <t>Materijalni rashodi</t>
  </si>
  <si>
    <t>34</t>
  </si>
  <si>
    <t>Financijski rashodi</t>
  </si>
  <si>
    <t>4</t>
  </si>
  <si>
    <t>42</t>
  </si>
  <si>
    <t>Rashodi za nabavu proizvedene dugotrajne imovine</t>
  </si>
  <si>
    <t>45</t>
  </si>
  <si>
    <t>Rashodi za dodatna ulaganja na nefinancijskoj imovini</t>
  </si>
  <si>
    <t>8</t>
  </si>
  <si>
    <t>84</t>
  </si>
  <si>
    <t>Primici od zaduživanja</t>
  </si>
  <si>
    <t>5</t>
  </si>
  <si>
    <t>54</t>
  </si>
  <si>
    <t>Izdaci za otplatu glavnice primljenih kredita i zajmova</t>
  </si>
  <si>
    <t>C. RASPOLOŽIVA SREDSTVA IZ PRETHODNIH GODINA</t>
  </si>
  <si>
    <t>9</t>
  </si>
  <si>
    <t>Vlastiti izvori</t>
  </si>
  <si>
    <t>92</t>
  </si>
  <si>
    <t>Rezultat poslovanja</t>
  </si>
  <si>
    <t>BROJ 
KONTA</t>
  </si>
  <si>
    <t>VRSTA PRIHODA / PRIMITAKA</t>
  </si>
  <si>
    <t xml:space="preserve">  SVEUKUPNO PRIHODI</t>
  </si>
  <si>
    <t>Izvor  1.1. Prihodi od poreza</t>
  </si>
  <si>
    <t>Izvor  5.1. Prihodi od drugih proračuna</t>
  </si>
  <si>
    <t>Izvor  3.1. Prihodi od obavljanja vlastite djelatnosti</t>
  </si>
  <si>
    <t xml:space="preserve">  SVEUKUPNO RASHODI / IZDACI</t>
  </si>
  <si>
    <t>Izvor  8.1. Primici od financijske imovine i zaduživanja</t>
  </si>
  <si>
    <t>II. RAČUN PRIHODA I RASHODA PREMA IZVORIMA FINANCIRANJA</t>
  </si>
  <si>
    <t>VRSTA RASHODA / IZDATAKA</t>
  </si>
  <si>
    <t>III. RAČUN RASHODA PREMA FUNKCIJSKOJ KLASIFIKACIJI</t>
  </si>
  <si>
    <t>Funkcijska klasifikacija  09 Obrazovanje</t>
  </si>
  <si>
    <t>Funkcijska klasifikacija  091 Predškolsko i osnovno obrazovanje</t>
  </si>
  <si>
    <t>B. RAČUN FINANCIRANJA</t>
  </si>
  <si>
    <t>I. RAČUN FINANCIRANJA PREMA EKONOMSKOJ KLASIFIKACIJI</t>
  </si>
  <si>
    <t>II. RAČUN FINANCIRANJA PREMA IZVORIMA FINANCIRANJA</t>
  </si>
  <si>
    <t>I. RASPOLOŽIVA SREDSTVA PREMA EKONOMSKOJ KLASIFIKACIJI</t>
  </si>
  <si>
    <t>Razdjel 601 UPRAVNI ODJEL ZA LOKALNU SAMOUPRAVU I IMOVINU</t>
  </si>
  <si>
    <t>Glava 60102 DJEČJI VRTIĆ IVANČICE</t>
  </si>
  <si>
    <t>Program 6201 Predškolski odgoj i obrazovanje</t>
  </si>
  <si>
    <t>Aktivnost A620101 Redovna djelatnost Dječjeg vrtića Ivančice</t>
  </si>
  <si>
    <t>II.  POSEBNI DIO</t>
  </si>
  <si>
    <t>Članak 3.</t>
  </si>
  <si>
    <t>Izvor  4.8. Prihodi od sufinanciranja cijene usluge - PK</t>
  </si>
  <si>
    <t xml:space="preserve">     U članku 2. prihodi i rashodi za 2025. godinu utvrđuju se u Računu prihoda i rashoda, i to prema izvorima financiranja i ekonomskoj klasifikaciji, te se rashodi dodatno prikazuju prema funkcijskoj klasifikaciji. 
     U Računu financiranja iskazuju se primici od financijske imovine i zaduživanja te izdaci za financijsku imovinu i otplate instrumenata zaduživanja prema izvorima financiranja i ekonomskoj klasifikaciji. 
     U članku 2. prikazan je preneseni višak, tj. Raspoloživa sredstva iz prethodnih godina.
     Sve navedeno prikazuje se kako slijedi:</t>
  </si>
  <si>
    <t>Prihodi od prodaje proizvoda i robe te pruženih usluga, prihodi od donacija te povrati po protestira</t>
  </si>
  <si>
    <t>SVEUKUPNO PRIHODI</t>
  </si>
  <si>
    <t>67</t>
  </si>
  <si>
    <t>Prihodi iz nadležnog proračuna i od HZZO-a temeljem ugovornih obveza</t>
  </si>
  <si>
    <t>SVEUKUPNO RASHODI / IZDACI</t>
  </si>
  <si>
    <t>Izvor  4.8. Prihodi od komunalnog opremanja u P.zoni</t>
  </si>
  <si>
    <t>Izvor  6.1. Donacije od fizičkih osoba</t>
  </si>
  <si>
    <t>Proračunski korisnik 31690 DJEČJI VRTIĆ "IVANČICE"</t>
  </si>
  <si>
    <t xml:space="preserve">         U članku 3. rashodi i izdaci za 2025. godinu u Posebnom dijelu Financijskog plana Dječjeg vrtića Ivančice iskazani su prema organizacijskoj klasifikaciji, izvorima financiranja i ekonomskoj klasifikaciji, raspoređeni po nositeljima i korisnicima u programe koji se sastoje od aktivnosti i projekata, te se utvrđuju kako slijedi:</t>
  </si>
  <si>
    <t>II. IZMJENE I DOPUNE FINANCIJSKOG PLANA DJEČJEG VRTIĆA IVANČICE
za 2025. godinu  i projekcije za 2026. i 2027. godinu</t>
  </si>
  <si>
    <t xml:space="preserve">     II. Izmjene i dopune Financijskog plana Dječjeg vrtića Ivančice za 2025. godinu i projekcije za 2026. i 2027. godinu sastoje se od Računa prihoda i rashoda, Računa zaduživanja/financiranja, te Raspoloživih sredstava iz prethodnih godina, kako slijedi: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</si>
</sst>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A]#,##0.00;\-\ #,##0.00"/>
    <numFmt numFmtId="165" formatCode="0.0%"/>
  </numFmts>
  <fonts count="19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rgb="FF00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9" fillId="0" borderId="0"/>
  </cellStyleXfs>
  <cellXfs count="11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20" fontId="0" fillId="0" borderId="0" xfId="0" applyNumberForma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2" applyFont="1" applyAlignment="1">
      <alignment vertical="top" wrapText="1" readingOrder="1"/>
    </xf>
    <xf numFmtId="0" fontId="9" fillId="0" borderId="0" xfId="0" applyFont="1"/>
    <xf numFmtId="0" fontId="10" fillId="0" borderId="0" xfId="2" applyFont="1" applyAlignment="1">
      <alignment vertical="top" wrapText="1" readingOrder="1"/>
    </xf>
    <xf numFmtId="0" fontId="10" fillId="0" borderId="0" xfId="2" applyFont="1" applyAlignment="1">
      <alignment horizontal="right" vertical="top" wrapText="1" readingOrder="1"/>
    </xf>
    <xf numFmtId="0" fontId="11" fillId="2" borderId="0" xfId="0" applyFont="1" applyFill="1"/>
    <xf numFmtId="4" fontId="11" fillId="2" borderId="0" xfId="0" applyNumberFormat="1" applyFont="1" applyFill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4" borderId="0" xfId="0" applyFont="1" applyFill="1" applyAlignment="1">
      <alignment wrapText="1"/>
    </xf>
    <xf numFmtId="0" fontId="10" fillId="0" borderId="0" xfId="0" applyFont="1"/>
    <xf numFmtId="0" fontId="13" fillId="3" borderId="0" xfId="2" applyFont="1" applyFill="1" applyAlignment="1">
      <alignment vertical="top" wrapText="1" readingOrder="1"/>
    </xf>
    <xf numFmtId="164" fontId="13" fillId="3" borderId="0" xfId="2" applyNumberFormat="1" applyFont="1" applyFill="1" applyAlignment="1">
      <alignment horizontal="right" vertical="top" wrapText="1" readingOrder="1"/>
    </xf>
    <xf numFmtId="164" fontId="13" fillId="3" borderId="0" xfId="2" applyNumberFormat="1" applyFont="1" applyFill="1" applyAlignment="1">
      <alignment vertical="top" wrapText="1" readingOrder="1"/>
    </xf>
    <xf numFmtId="164" fontId="10" fillId="0" borderId="0" xfId="2" applyNumberFormat="1" applyFont="1" applyAlignment="1">
      <alignment horizontal="right" vertical="top" wrapText="1" readingOrder="1"/>
    </xf>
    <xf numFmtId="164" fontId="10" fillId="0" borderId="0" xfId="2" applyNumberFormat="1" applyFont="1" applyAlignment="1">
      <alignment vertical="top" wrapText="1" readingOrder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49" fontId="16" fillId="0" borderId="0" xfId="0" applyNumberFormat="1" applyFont="1" applyAlignment="1">
      <alignment horizontal="right" vertical="center" wrapText="1"/>
    </xf>
    <xf numFmtId="49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7" fillId="0" borderId="0" xfId="0" applyFont="1"/>
    <xf numFmtId="49" fontId="17" fillId="0" borderId="0" xfId="0" applyNumberFormat="1" applyFont="1" applyAlignment="1">
      <alignment horizontal="right"/>
    </xf>
    <xf numFmtId="49" fontId="17" fillId="0" borderId="0" xfId="0" applyNumberFormat="1" applyFont="1" applyAlignment="1">
      <alignment horizontal="left"/>
    </xf>
    <xf numFmtId="0" fontId="16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165" fontId="11" fillId="2" borderId="0" xfId="1" applyNumberFormat="1" applyFont="1" applyFill="1" applyAlignment="1">
      <alignment horizontal="right"/>
    </xf>
    <xf numFmtId="165" fontId="13" fillId="3" borderId="0" xfId="1" applyNumberFormat="1" applyFont="1" applyFill="1" applyAlignment="1">
      <alignment horizontal="right" vertical="top" wrapText="1" readingOrder="1"/>
    </xf>
    <xf numFmtId="165" fontId="10" fillId="0" borderId="0" xfId="1" applyNumberFormat="1" applyFont="1" applyAlignment="1">
      <alignment horizontal="right" vertical="top" wrapText="1" readingOrder="1"/>
    </xf>
    <xf numFmtId="0" fontId="11" fillId="4" borderId="3" xfId="0" applyFont="1" applyFill="1" applyBorder="1" applyAlignment="1">
      <alignment wrapText="1"/>
    </xf>
    <xf numFmtId="0" fontId="10" fillId="0" borderId="3" xfId="2" applyFont="1" applyBorder="1" applyAlignment="1">
      <alignment vertical="top" wrapText="1" readingOrder="1"/>
    </xf>
    <xf numFmtId="164" fontId="10" fillId="0" borderId="3" xfId="2" applyNumberFormat="1" applyFont="1" applyBorder="1" applyAlignment="1">
      <alignment wrapText="1" readingOrder="1"/>
    </xf>
    <xf numFmtId="165" fontId="10" fillId="0" borderId="3" xfId="1" applyNumberFormat="1" applyFont="1" applyBorder="1" applyAlignment="1">
      <alignment horizontal="right" wrapText="1" readingOrder="1"/>
    </xf>
    <xf numFmtId="164" fontId="10" fillId="0" borderId="3" xfId="2" applyNumberFormat="1" applyFont="1" applyBorder="1" applyAlignment="1">
      <alignment horizontal="right" wrapText="1" readingOrder="1"/>
    </xf>
    <xf numFmtId="0" fontId="11" fillId="2" borderId="3" xfId="0" applyFont="1" applyFill="1" applyBorder="1"/>
    <xf numFmtId="4" fontId="11" fillId="2" borderId="3" xfId="0" applyNumberFormat="1" applyFont="1" applyFill="1" applyBorder="1"/>
    <xf numFmtId="165" fontId="11" fillId="2" borderId="3" xfId="1" applyNumberFormat="1" applyFont="1" applyFill="1" applyBorder="1" applyAlignment="1">
      <alignment horizontal="right"/>
    </xf>
    <xf numFmtId="0" fontId="11" fillId="0" borderId="3" xfId="0" applyFont="1" applyBorder="1" applyAlignment="1">
      <alignment vertical="center"/>
    </xf>
    <xf numFmtId="4" fontId="9" fillId="0" borderId="3" xfId="0" applyNumberFormat="1" applyFont="1" applyBorder="1" applyAlignment="1">
      <alignment horizontal="right" vertical="center"/>
    </xf>
    <xf numFmtId="0" fontId="8" fillId="2" borderId="3" xfId="0" applyFont="1" applyFill="1" applyBorder="1" applyAlignment="1">
      <alignment vertical="center" wrapText="1"/>
    </xf>
    <xf numFmtId="4" fontId="8" fillId="2" borderId="3" xfId="0" applyNumberFormat="1" applyFont="1" applyFill="1" applyBorder="1" applyAlignment="1">
      <alignment horizontal="right" vertical="center"/>
    </xf>
    <xf numFmtId="165" fontId="9" fillId="2" borderId="3" xfId="1" applyNumberFormat="1" applyFont="1" applyFill="1" applyBorder="1"/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9" fontId="17" fillId="0" borderId="0" xfId="0" applyNumberFormat="1" applyFont="1" applyAlignment="1">
      <alignment horizontal="center"/>
    </xf>
    <xf numFmtId="49" fontId="17" fillId="0" borderId="0" xfId="3" applyNumberFormat="1" applyFont="1" applyAlignment="1">
      <alignment horizontal="right"/>
    </xf>
    <xf numFmtId="49" fontId="17" fillId="0" borderId="0" xfId="3" applyNumberFormat="1" applyFont="1" applyAlignment="1">
      <alignment horizontal="left"/>
    </xf>
    <xf numFmtId="0" fontId="11" fillId="0" borderId="3" xfId="0" applyFont="1" applyBorder="1"/>
    <xf numFmtId="4" fontId="11" fillId="0" borderId="3" xfId="0" applyNumberFormat="1" applyFont="1" applyBorder="1"/>
    <xf numFmtId="4" fontId="10" fillId="0" borderId="3" xfId="0" applyNumberFormat="1" applyFont="1" applyBorder="1"/>
    <xf numFmtId="0" fontId="15" fillId="6" borderId="3" xfId="0" applyFont="1" applyFill="1" applyBorder="1"/>
    <xf numFmtId="4" fontId="15" fillId="6" borderId="3" xfId="0" applyNumberFormat="1" applyFont="1" applyFill="1" applyBorder="1"/>
    <xf numFmtId="0" fontId="14" fillId="9" borderId="3" xfId="0" applyFont="1" applyFill="1" applyBorder="1"/>
    <xf numFmtId="4" fontId="14" fillId="9" borderId="3" xfId="0" applyNumberFormat="1" applyFont="1" applyFill="1" applyBorder="1"/>
    <xf numFmtId="164" fontId="8" fillId="14" borderId="3" xfId="2" applyNumberFormat="1" applyFont="1" applyFill="1" applyBorder="1" applyAlignment="1">
      <alignment wrapText="1" readingOrder="1"/>
    </xf>
    <xf numFmtId="0" fontId="14" fillId="5" borderId="3" xfId="0" applyFont="1" applyFill="1" applyBorder="1"/>
    <xf numFmtId="4" fontId="14" fillId="5" borderId="3" xfId="0" applyNumberFormat="1" applyFont="1" applyFill="1" applyBorder="1"/>
    <xf numFmtId="0" fontId="10" fillId="0" borderId="3" xfId="0" applyFont="1" applyBorder="1"/>
    <xf numFmtId="0" fontId="10" fillId="0" borderId="3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5" fillId="7" borderId="3" xfId="0" applyFont="1" applyFill="1" applyBorder="1"/>
    <xf numFmtId="4" fontId="15" fillId="7" borderId="3" xfId="0" applyNumberFormat="1" applyFont="1" applyFill="1" applyBorder="1"/>
    <xf numFmtId="0" fontId="15" fillId="8" borderId="3" xfId="0" applyFont="1" applyFill="1" applyBorder="1"/>
    <xf numFmtId="4" fontId="15" fillId="8" borderId="3" xfId="0" applyNumberFormat="1" applyFont="1" applyFill="1" applyBorder="1"/>
    <xf numFmtId="0" fontId="14" fillId="10" borderId="3" xfId="0" applyFont="1" applyFill="1" applyBorder="1"/>
    <xf numFmtId="4" fontId="14" fillId="10" borderId="3" xfId="0" applyNumberFormat="1" applyFont="1" applyFill="1" applyBorder="1"/>
    <xf numFmtId="0" fontId="14" fillId="13" borderId="3" xfId="0" applyFont="1" applyFill="1" applyBorder="1"/>
    <xf numFmtId="4" fontId="14" fillId="13" borderId="3" xfId="0" applyNumberFormat="1" applyFont="1" applyFill="1" applyBorder="1"/>
    <xf numFmtId="0" fontId="15" fillId="11" borderId="3" xfId="0" applyFont="1" applyFill="1" applyBorder="1"/>
    <xf numFmtId="4" fontId="15" fillId="11" borderId="3" xfId="0" applyNumberFormat="1" applyFont="1" applyFill="1" applyBorder="1"/>
    <xf numFmtId="0" fontId="15" fillId="12" borderId="3" xfId="0" applyFont="1" applyFill="1" applyBorder="1"/>
    <xf numFmtId="4" fontId="15" fillId="12" borderId="3" xfId="0" applyNumberFormat="1" applyFont="1" applyFill="1" applyBorder="1"/>
    <xf numFmtId="165" fontId="14" fillId="9" borderId="3" xfId="0" applyNumberFormat="1" applyFont="1" applyFill="1" applyBorder="1" applyAlignment="1">
      <alignment horizontal="right"/>
    </xf>
    <xf numFmtId="165" fontId="10" fillId="0" borderId="3" xfId="0" applyNumberFormat="1" applyFont="1" applyBorder="1" applyAlignment="1">
      <alignment horizontal="right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quotePrefix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4" fillId="5" borderId="0" xfId="0" applyFont="1" applyFill="1"/>
    <xf numFmtId="0" fontId="1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Normal" xfId="2" xr:uid="{0F889ADE-ADE5-46D2-866C-2943BE362CD6}"/>
    <cellStyle name="Normal_ZDRAVSTVO-PLAN 2004" xfId="3" xr:uid="{C30E7A0C-03D3-4621-AF0C-4831CBDD8991}"/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34ABA-1897-43A9-B308-11D93DD37EBA}">
  <sheetPr>
    <pageSetUpPr fitToPage="1"/>
  </sheetPr>
  <dimension ref="A1:F48"/>
  <sheetViews>
    <sheetView tabSelected="1" view="pageLayout" topLeftCell="A46" zoomScaleNormal="100" workbookViewId="0">
      <selection activeCell="A16" sqref="A16:F16"/>
    </sheetView>
  </sheetViews>
  <sheetFormatPr defaultRowHeight="15" x14ac:dyDescent="0.25"/>
  <cols>
    <col min="1" max="1" width="3.42578125" bestFit="1" customWidth="1"/>
    <col min="2" max="2" width="38.5703125" bestFit="1" customWidth="1"/>
    <col min="3" max="6" width="17.85546875" customWidth="1"/>
  </cols>
  <sheetData>
    <row r="1" spans="1:6" ht="15.75" x14ac:dyDescent="0.25">
      <c r="A1" s="102"/>
      <c r="B1" s="102"/>
      <c r="C1" s="1"/>
      <c r="D1" s="1"/>
      <c r="E1" s="1"/>
      <c r="F1" s="1"/>
    </row>
    <row r="2" spans="1:6" ht="15.75" x14ac:dyDescent="0.25">
      <c r="A2" s="1"/>
      <c r="B2" s="1"/>
      <c r="C2" s="1"/>
      <c r="D2" s="1"/>
      <c r="E2" s="103"/>
      <c r="F2" s="103"/>
    </row>
    <row r="3" spans="1:6" ht="15.75" x14ac:dyDescent="0.25">
      <c r="A3" s="1"/>
      <c r="B3" s="1"/>
      <c r="C3" s="1"/>
      <c r="D3" s="1"/>
      <c r="E3" s="1"/>
      <c r="F3" s="1"/>
    </row>
    <row r="4" spans="1:6" x14ac:dyDescent="0.25">
      <c r="A4" s="100"/>
      <c r="B4" s="100"/>
      <c r="C4" s="100"/>
      <c r="D4" s="100"/>
      <c r="E4" s="100"/>
      <c r="F4" s="100"/>
    </row>
    <row r="5" spans="1:6" x14ac:dyDescent="0.25">
      <c r="A5" s="100"/>
      <c r="B5" s="100"/>
      <c r="C5" s="100"/>
      <c r="D5" s="100"/>
      <c r="E5" s="100"/>
      <c r="F5" s="100"/>
    </row>
    <row r="6" spans="1:6" x14ac:dyDescent="0.25">
      <c r="A6" s="100"/>
      <c r="B6" s="100"/>
      <c r="C6" s="100"/>
      <c r="D6" s="100"/>
      <c r="E6" s="100"/>
      <c r="F6" s="100"/>
    </row>
    <row r="7" spans="1:6" x14ac:dyDescent="0.25">
      <c r="A7" s="100"/>
      <c r="B7" s="100"/>
      <c r="C7" s="100"/>
      <c r="D7" s="100"/>
      <c r="E7" s="100"/>
      <c r="F7" s="100"/>
    </row>
    <row r="8" spans="1:6" x14ac:dyDescent="0.25">
      <c r="C8" s="2"/>
      <c r="D8" s="3"/>
    </row>
    <row r="9" spans="1:6" ht="24.75" customHeight="1" x14ac:dyDescent="0.25">
      <c r="A9" s="104" t="s">
        <v>96</v>
      </c>
      <c r="B9" s="105"/>
      <c r="C9" s="105"/>
      <c r="D9" s="105"/>
      <c r="E9" s="105"/>
      <c r="F9" s="105"/>
    </row>
    <row r="10" spans="1:6" ht="24.75" customHeight="1" x14ac:dyDescent="0.25">
      <c r="A10" s="106"/>
      <c r="B10" s="106"/>
      <c r="C10" s="106"/>
      <c r="D10" s="106"/>
      <c r="E10" s="106"/>
      <c r="F10" s="106"/>
    </row>
    <row r="11" spans="1:6" ht="15.75" x14ac:dyDescent="0.25">
      <c r="A11" s="1"/>
      <c r="B11" s="4"/>
      <c r="C11" s="1"/>
      <c r="D11" s="1"/>
      <c r="E11" s="1"/>
      <c r="F11" s="1"/>
    </row>
    <row r="12" spans="1:6" ht="15.75" x14ac:dyDescent="0.25">
      <c r="A12" s="99" t="s">
        <v>0</v>
      </c>
      <c r="B12" s="99"/>
      <c r="C12" s="99"/>
      <c r="D12" s="99"/>
      <c r="E12" s="99"/>
      <c r="F12" s="99"/>
    </row>
    <row r="13" spans="1:6" ht="15.75" x14ac:dyDescent="0.25">
      <c r="A13" s="1"/>
      <c r="B13" s="4"/>
      <c r="C13" s="1"/>
      <c r="D13" s="1"/>
      <c r="E13" s="1"/>
      <c r="F13" s="1"/>
    </row>
    <row r="14" spans="1:6" ht="15.75" x14ac:dyDescent="0.25">
      <c r="A14" s="99" t="s">
        <v>1</v>
      </c>
      <c r="B14" s="99"/>
      <c r="C14" s="99"/>
      <c r="D14" s="99"/>
      <c r="E14" s="99"/>
      <c r="F14" s="99"/>
    </row>
    <row r="15" spans="1:6" ht="15.75" x14ac:dyDescent="0.25">
      <c r="A15" s="1"/>
      <c r="B15" s="4"/>
      <c r="C15" s="1"/>
      <c r="D15" s="1"/>
      <c r="E15" s="1"/>
      <c r="F15" s="1"/>
    </row>
    <row r="16" spans="1:6" ht="47.25" customHeight="1" x14ac:dyDescent="0.25">
      <c r="A16" s="98" t="s">
        <v>97</v>
      </c>
      <c r="B16" s="98"/>
      <c r="C16" s="98"/>
      <c r="D16" s="98"/>
      <c r="E16" s="98"/>
      <c r="F16" s="98"/>
    </row>
    <row r="17" spans="1:6" x14ac:dyDescent="0.25">
      <c r="A17" s="5"/>
      <c r="B17" s="5"/>
      <c r="C17" s="6"/>
      <c r="D17" s="6"/>
      <c r="E17" s="6"/>
      <c r="F17" s="7"/>
    </row>
    <row r="18" spans="1:6" ht="25.5" x14ac:dyDescent="0.25">
      <c r="A18" s="5" t="s">
        <v>2</v>
      </c>
      <c r="B18" s="5" t="s">
        <v>2</v>
      </c>
      <c r="C18" s="55" t="s">
        <v>3</v>
      </c>
      <c r="D18" s="56" t="s">
        <v>4</v>
      </c>
      <c r="E18" s="56" t="s">
        <v>5</v>
      </c>
      <c r="F18" s="55" t="s">
        <v>6</v>
      </c>
    </row>
    <row r="19" spans="1:6" x14ac:dyDescent="0.25">
      <c r="A19" s="5" t="s">
        <v>7</v>
      </c>
      <c r="B19" s="5" t="s">
        <v>8</v>
      </c>
      <c r="C19" s="7" t="s">
        <v>2</v>
      </c>
      <c r="D19" s="7" t="s">
        <v>2</v>
      </c>
      <c r="E19" s="8" t="s">
        <v>2</v>
      </c>
      <c r="F19" s="7" t="s">
        <v>2</v>
      </c>
    </row>
    <row r="20" spans="1:6" x14ac:dyDescent="0.25">
      <c r="A20" s="7" t="s">
        <v>2</v>
      </c>
      <c r="B20" s="43" t="s">
        <v>9</v>
      </c>
      <c r="C20" s="44">
        <v>2109320.2799999998</v>
      </c>
      <c r="D20" s="44">
        <v>17000</v>
      </c>
      <c r="E20" s="45">
        <v>8.0999999999999996E-3</v>
      </c>
      <c r="F20" s="44">
        <f>C20+D20</f>
        <v>2126320.2799999998</v>
      </c>
    </row>
    <row r="21" spans="1:6" x14ac:dyDescent="0.25">
      <c r="A21" s="7" t="s">
        <v>2</v>
      </c>
      <c r="B21" s="43" t="s">
        <v>10</v>
      </c>
      <c r="C21" s="44">
        <v>0</v>
      </c>
      <c r="D21" s="46">
        <v>0</v>
      </c>
      <c r="E21" s="45">
        <v>0</v>
      </c>
      <c r="F21" s="44">
        <f t="shared" ref="F21:F23" si="0">C21+D21</f>
        <v>0</v>
      </c>
    </row>
    <row r="22" spans="1:6" x14ac:dyDescent="0.25">
      <c r="A22" s="7" t="s">
        <v>2</v>
      </c>
      <c r="B22" s="43" t="s">
        <v>11</v>
      </c>
      <c r="C22" s="44">
        <v>2050230.28</v>
      </c>
      <c r="D22" s="44">
        <v>19000</v>
      </c>
      <c r="E22" s="45">
        <v>9.2999999999999992E-3</v>
      </c>
      <c r="F22" s="44">
        <f t="shared" si="0"/>
        <v>2069230.28</v>
      </c>
    </row>
    <row r="23" spans="1:6" x14ac:dyDescent="0.25">
      <c r="A23" s="7" t="s">
        <v>2</v>
      </c>
      <c r="B23" s="43" t="s">
        <v>12</v>
      </c>
      <c r="C23" s="44">
        <v>59090</v>
      </c>
      <c r="D23" s="46">
        <v>-2000</v>
      </c>
      <c r="E23" s="45">
        <v>-3.3799999999999997E-2</v>
      </c>
      <c r="F23" s="44">
        <f t="shared" si="0"/>
        <v>57090</v>
      </c>
    </row>
    <row r="24" spans="1:6" x14ac:dyDescent="0.25">
      <c r="A24" s="5" t="s">
        <v>2</v>
      </c>
      <c r="B24" s="47" t="s">
        <v>13</v>
      </c>
      <c r="C24" s="48">
        <f>C20-C22-C23</f>
        <v>-2.3283064365386963E-10</v>
      </c>
      <c r="D24" s="48">
        <f>D20+D21-D22-D23</f>
        <v>0</v>
      </c>
      <c r="E24" s="49">
        <v>0</v>
      </c>
      <c r="F24" s="75">
        <v>0</v>
      </c>
    </row>
    <row r="25" spans="1:6" x14ac:dyDescent="0.25">
      <c r="A25" s="5" t="s">
        <v>2</v>
      </c>
      <c r="B25" s="5" t="s">
        <v>2</v>
      </c>
      <c r="C25" s="7" t="s">
        <v>2</v>
      </c>
      <c r="D25" s="7" t="s">
        <v>2</v>
      </c>
      <c r="E25" s="8"/>
      <c r="F25" s="7"/>
    </row>
    <row r="26" spans="1:6" x14ac:dyDescent="0.25">
      <c r="A26" s="5" t="s">
        <v>14</v>
      </c>
      <c r="B26" s="5" t="s">
        <v>15</v>
      </c>
      <c r="C26" s="7" t="s">
        <v>2</v>
      </c>
      <c r="D26" s="7" t="s">
        <v>2</v>
      </c>
      <c r="E26" s="8"/>
      <c r="F26" s="7"/>
    </row>
    <row r="27" spans="1:6" x14ac:dyDescent="0.25">
      <c r="A27" s="7" t="s">
        <v>2</v>
      </c>
      <c r="B27" s="43" t="s">
        <v>16</v>
      </c>
      <c r="C27" s="44">
        <v>0</v>
      </c>
      <c r="D27" s="46">
        <v>0</v>
      </c>
      <c r="E27" s="45">
        <v>0</v>
      </c>
      <c r="F27" s="44">
        <f>C27+D27</f>
        <v>0</v>
      </c>
    </row>
    <row r="28" spans="1:6" ht="25.5" x14ac:dyDescent="0.25">
      <c r="A28" s="7" t="s">
        <v>2</v>
      </c>
      <c r="B28" s="43" t="s">
        <v>17</v>
      </c>
      <c r="C28" s="44">
        <v>0</v>
      </c>
      <c r="D28" s="46">
        <v>0</v>
      </c>
      <c r="E28" s="45">
        <v>0</v>
      </c>
      <c r="F28" s="44">
        <f>C28+D28</f>
        <v>0</v>
      </c>
    </row>
    <row r="29" spans="1:6" x14ac:dyDescent="0.25">
      <c r="A29" s="5" t="s">
        <v>2</v>
      </c>
      <c r="B29" s="47" t="s">
        <v>18</v>
      </c>
      <c r="C29" s="48">
        <v>0</v>
      </c>
      <c r="D29" s="48">
        <f>SUM(D27:D28)</f>
        <v>0</v>
      </c>
      <c r="E29" s="49">
        <v>0</v>
      </c>
      <c r="F29" s="75">
        <f>C29+D29</f>
        <v>0</v>
      </c>
    </row>
    <row r="30" spans="1:6" x14ac:dyDescent="0.25">
      <c r="A30" s="5" t="s">
        <v>2</v>
      </c>
      <c r="B30" s="5" t="s">
        <v>2</v>
      </c>
      <c r="C30" s="7" t="s">
        <v>2</v>
      </c>
      <c r="D30" s="7" t="s">
        <v>2</v>
      </c>
      <c r="E30" s="8"/>
      <c r="F30" s="7"/>
    </row>
    <row r="31" spans="1:6" ht="25.5" x14ac:dyDescent="0.25">
      <c r="A31" s="5" t="s">
        <v>19</v>
      </c>
      <c r="B31" s="5" t="s">
        <v>20</v>
      </c>
      <c r="C31" s="7" t="s">
        <v>2</v>
      </c>
      <c r="D31" s="7" t="s">
        <v>2</v>
      </c>
      <c r="E31" s="8"/>
      <c r="F31" s="7"/>
    </row>
    <row r="32" spans="1:6" x14ac:dyDescent="0.25">
      <c r="A32" s="5" t="s">
        <v>2</v>
      </c>
      <c r="B32" s="9" t="s">
        <v>21</v>
      </c>
      <c r="C32" s="10">
        <v>0</v>
      </c>
      <c r="D32" s="10">
        <v>0</v>
      </c>
      <c r="E32" s="39">
        <v>0</v>
      </c>
      <c r="F32" s="10">
        <v>0</v>
      </c>
    </row>
    <row r="33" spans="1:6" x14ac:dyDescent="0.25">
      <c r="A33" s="5" t="s">
        <v>2</v>
      </c>
      <c r="B33" s="5" t="s">
        <v>2</v>
      </c>
      <c r="C33" s="7" t="s">
        <v>2</v>
      </c>
      <c r="D33" s="7" t="s">
        <v>2</v>
      </c>
      <c r="E33" s="8" t="s">
        <v>2</v>
      </c>
      <c r="F33" s="7" t="s">
        <v>2</v>
      </c>
    </row>
    <row r="34" spans="1:6" x14ac:dyDescent="0.25">
      <c r="A34" s="11" t="s">
        <v>22</v>
      </c>
      <c r="B34" s="11" t="s">
        <v>23</v>
      </c>
    </row>
    <row r="35" spans="1:6" x14ac:dyDescent="0.25">
      <c r="B35" s="50" t="s">
        <v>24</v>
      </c>
      <c r="C35" s="51">
        <f>+C20+C21+C27+C32</f>
        <v>2109320.2799999998</v>
      </c>
      <c r="D35" s="51">
        <f>+D20+D21+D27+D32</f>
        <v>17000</v>
      </c>
      <c r="E35" s="45">
        <f t="shared" ref="E35:E36" si="1">+D35/C35</f>
        <v>8.0594683326137666E-3</v>
      </c>
      <c r="F35" s="51">
        <f>+F20+F21+F27+F32</f>
        <v>2126320.2799999998</v>
      </c>
    </row>
    <row r="36" spans="1:6" x14ac:dyDescent="0.25">
      <c r="B36" s="50" t="s">
        <v>25</v>
      </c>
      <c r="C36" s="51">
        <f>+C22+C23+C28</f>
        <v>2109320.2800000003</v>
      </c>
      <c r="D36" s="51">
        <f>+D22+D23+D28</f>
        <v>17000</v>
      </c>
      <c r="E36" s="45">
        <f t="shared" si="1"/>
        <v>8.0594683326137648E-3</v>
      </c>
      <c r="F36" s="51">
        <f>+F22+F23+F28</f>
        <v>2126320.2800000003</v>
      </c>
    </row>
    <row r="37" spans="1:6" ht="51" x14ac:dyDescent="0.25">
      <c r="A37" s="11" t="s">
        <v>2</v>
      </c>
      <c r="B37" s="52" t="s">
        <v>26</v>
      </c>
      <c r="C37" s="53">
        <f>+C35-C36</f>
        <v>0</v>
      </c>
      <c r="D37" s="53">
        <f>+D35-D36</f>
        <v>0</v>
      </c>
      <c r="E37" s="54"/>
      <c r="F37" s="53">
        <f>+F35-F36</f>
        <v>0</v>
      </c>
    </row>
    <row r="38" spans="1:6" x14ac:dyDescent="0.25">
      <c r="A38" s="12"/>
      <c r="B38" s="12"/>
      <c r="C38" s="12"/>
      <c r="D38" s="12"/>
      <c r="E38" s="12"/>
      <c r="F38" s="12"/>
    </row>
    <row r="39" spans="1:6" ht="15.75" x14ac:dyDescent="0.25">
      <c r="A39" s="1"/>
      <c r="B39" s="1"/>
      <c r="C39" s="1"/>
      <c r="D39" s="1"/>
      <c r="E39" s="1"/>
      <c r="F39" s="1"/>
    </row>
    <row r="40" spans="1:6" ht="15.75" x14ac:dyDescent="0.25">
      <c r="A40" s="99" t="s">
        <v>27</v>
      </c>
      <c r="B40" s="99"/>
      <c r="C40" s="99"/>
      <c r="D40" s="99"/>
      <c r="E40" s="99"/>
      <c r="F40" s="99"/>
    </row>
    <row r="41" spans="1:6" ht="15.75" x14ac:dyDescent="0.25">
      <c r="A41" s="4"/>
      <c r="B41" s="4"/>
      <c r="C41" s="4"/>
      <c r="D41" s="4"/>
      <c r="E41" s="4"/>
      <c r="F41" s="4"/>
    </row>
    <row r="43" spans="1:6" x14ac:dyDescent="0.25">
      <c r="A43" s="100" t="s">
        <v>86</v>
      </c>
      <c r="B43" s="101"/>
      <c r="C43" s="101"/>
      <c r="D43" s="101"/>
      <c r="E43" s="101"/>
      <c r="F43" s="101"/>
    </row>
    <row r="44" spans="1:6" x14ac:dyDescent="0.25">
      <c r="A44" s="101"/>
      <c r="B44" s="101"/>
      <c r="C44" s="101"/>
      <c r="D44" s="101"/>
      <c r="E44" s="101"/>
      <c r="F44" s="101"/>
    </row>
    <row r="45" spans="1:6" x14ac:dyDescent="0.25">
      <c r="A45" s="101"/>
      <c r="B45" s="101"/>
      <c r="C45" s="101"/>
      <c r="D45" s="101"/>
      <c r="E45" s="101"/>
      <c r="F45" s="101"/>
    </row>
    <row r="46" spans="1:6" x14ac:dyDescent="0.25">
      <c r="A46" s="101"/>
      <c r="B46" s="101"/>
      <c r="C46" s="101"/>
      <c r="D46" s="101"/>
      <c r="E46" s="101"/>
      <c r="F46" s="101"/>
    </row>
    <row r="47" spans="1:6" x14ac:dyDescent="0.25">
      <c r="A47" s="101"/>
      <c r="B47" s="101"/>
      <c r="C47" s="101"/>
      <c r="D47" s="101"/>
      <c r="E47" s="101"/>
      <c r="F47" s="101"/>
    </row>
    <row r="48" spans="1:6" x14ac:dyDescent="0.25">
      <c r="A48" s="101"/>
      <c r="B48" s="101"/>
      <c r="C48" s="101"/>
      <c r="D48" s="101"/>
      <c r="E48" s="101"/>
      <c r="F48" s="101"/>
    </row>
  </sheetData>
  <mergeCells count="9">
    <mergeCell ref="A16:F16"/>
    <mergeCell ref="A40:F40"/>
    <mergeCell ref="A43:F48"/>
    <mergeCell ref="A1:B1"/>
    <mergeCell ref="E2:F2"/>
    <mergeCell ref="A4:F7"/>
    <mergeCell ref="A9:F10"/>
    <mergeCell ref="A12:F12"/>
    <mergeCell ref="A14:F14"/>
  </mergeCells>
  <pageMargins left="0.31496062992125984" right="0.31496062992125984" top="0.35433070866141736" bottom="0.35433070866141736" header="0.31496062992125984" footer="0.31496062992125984"/>
  <pageSetup paperSize="9" scale="85" fitToHeight="0" orientation="portrait" r:id="rId1"/>
  <headerFooter>
    <oddFooter>&amp;C&amp;N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BC2DE-BE8A-4BF0-9C61-5A9C91025082}">
  <sheetPr>
    <pageSetUpPr fitToPage="1"/>
  </sheetPr>
  <dimension ref="A4:J181"/>
  <sheetViews>
    <sheetView view="pageLayout" topLeftCell="A28" zoomScaleNormal="100" workbookViewId="0">
      <selection activeCell="A83" sqref="A83:F86"/>
    </sheetView>
  </sheetViews>
  <sheetFormatPr defaultRowHeight="12.75" x14ac:dyDescent="0.2"/>
  <cols>
    <col min="1" max="1" width="12.42578125" style="16" customWidth="1"/>
    <col min="2" max="2" width="51" style="16" customWidth="1"/>
    <col min="3" max="4" width="15.42578125" style="16" customWidth="1"/>
    <col min="5" max="5" width="12.85546875" style="16" customWidth="1"/>
    <col min="6" max="6" width="15.42578125" style="16" customWidth="1"/>
    <col min="7" max="16384" width="9.140625" style="16"/>
  </cols>
  <sheetData>
    <row r="4" spans="1:6" x14ac:dyDescent="0.2">
      <c r="A4" s="107" t="s">
        <v>28</v>
      </c>
      <c r="B4" s="107"/>
      <c r="C4" s="107"/>
      <c r="D4" s="107"/>
      <c r="E4" s="107"/>
      <c r="F4" s="107"/>
    </row>
    <row r="5" spans="1:6" x14ac:dyDescent="0.2">
      <c r="B5" s="14"/>
    </row>
    <row r="6" spans="1:6" x14ac:dyDescent="0.2">
      <c r="A6" s="107" t="s">
        <v>29</v>
      </c>
      <c r="B6" s="107"/>
      <c r="C6" s="107"/>
      <c r="D6" s="107"/>
      <c r="E6" s="107"/>
      <c r="F6" s="107"/>
    </row>
    <row r="7" spans="1:6" x14ac:dyDescent="0.2">
      <c r="A7" s="13"/>
      <c r="B7" s="13"/>
      <c r="C7" s="13"/>
      <c r="D7" s="13"/>
      <c r="E7" s="13"/>
      <c r="F7" s="13"/>
    </row>
    <row r="9" spans="1:6" s="6" customFormat="1" ht="34.5" customHeight="1" x14ac:dyDescent="0.2">
      <c r="A9" s="42" t="s">
        <v>62</v>
      </c>
      <c r="B9" s="42" t="s">
        <v>63</v>
      </c>
      <c r="C9" s="42" t="s">
        <v>3</v>
      </c>
      <c r="D9" s="42" t="s">
        <v>4</v>
      </c>
      <c r="E9" s="42" t="s">
        <v>5</v>
      </c>
      <c r="F9" s="42" t="s">
        <v>6</v>
      </c>
    </row>
    <row r="10" spans="1:6" s="6" customFormat="1" ht="15" customHeight="1" x14ac:dyDescent="0.2">
      <c r="A10" s="76" t="s">
        <v>2</v>
      </c>
      <c r="B10" s="76" t="s">
        <v>88</v>
      </c>
      <c r="C10" s="77">
        <v>2109320.2799999998</v>
      </c>
      <c r="D10" s="77">
        <v>17000</v>
      </c>
      <c r="E10" s="77">
        <v>0.81</v>
      </c>
      <c r="F10" s="77">
        <v>2126320.2799999998</v>
      </c>
    </row>
    <row r="11" spans="1:6" s="6" customFormat="1" ht="15" customHeight="1" x14ac:dyDescent="0.2">
      <c r="A11" s="73" t="s">
        <v>31</v>
      </c>
      <c r="B11" s="73" t="s">
        <v>9</v>
      </c>
      <c r="C11" s="74">
        <v>2109320.2799999998</v>
      </c>
      <c r="D11" s="74">
        <v>17000</v>
      </c>
      <c r="E11" s="74">
        <v>0.81</v>
      </c>
      <c r="F11" s="74">
        <v>2126320.2799999998</v>
      </c>
    </row>
    <row r="12" spans="1:6" s="6" customFormat="1" ht="15" customHeight="1" x14ac:dyDescent="0.2">
      <c r="A12" s="78" t="s">
        <v>32</v>
      </c>
      <c r="B12" s="78" t="s">
        <v>33</v>
      </c>
      <c r="C12" s="70">
        <v>39334.94</v>
      </c>
      <c r="D12" s="70">
        <v>-10000</v>
      </c>
      <c r="E12" s="70">
        <v>-25.42</v>
      </c>
      <c r="F12" s="70">
        <v>29334.94</v>
      </c>
    </row>
    <row r="13" spans="1:6" s="6" customFormat="1" ht="25.5" customHeight="1" x14ac:dyDescent="0.2">
      <c r="A13" s="78" t="s">
        <v>34</v>
      </c>
      <c r="B13" s="78" t="s">
        <v>35</v>
      </c>
      <c r="C13" s="70">
        <v>500</v>
      </c>
      <c r="D13" s="70">
        <v>0</v>
      </c>
      <c r="E13" s="70">
        <v>0</v>
      </c>
      <c r="F13" s="70">
        <v>500</v>
      </c>
    </row>
    <row r="14" spans="1:6" s="6" customFormat="1" ht="15" customHeight="1" x14ac:dyDescent="0.2">
      <c r="A14" s="78" t="s">
        <v>36</v>
      </c>
      <c r="B14" s="79" t="s">
        <v>37</v>
      </c>
      <c r="C14" s="70">
        <v>315947.81</v>
      </c>
      <c r="D14" s="70">
        <v>24000</v>
      </c>
      <c r="E14" s="70">
        <v>7.6</v>
      </c>
      <c r="F14" s="70">
        <v>339947.81</v>
      </c>
    </row>
    <row r="15" spans="1:6" s="6" customFormat="1" ht="28.5" customHeight="1" x14ac:dyDescent="0.2">
      <c r="A15" s="78" t="s">
        <v>38</v>
      </c>
      <c r="B15" s="79" t="s">
        <v>87</v>
      </c>
      <c r="C15" s="70">
        <v>17412.400000000001</v>
      </c>
      <c r="D15" s="70">
        <v>3000</v>
      </c>
      <c r="E15" s="70">
        <v>17.23</v>
      </c>
      <c r="F15" s="70">
        <v>20412.400000000001</v>
      </c>
    </row>
    <row r="16" spans="1:6" s="6" customFormat="1" ht="31.5" customHeight="1" x14ac:dyDescent="0.2">
      <c r="A16" s="78" t="s">
        <v>89</v>
      </c>
      <c r="B16" s="79" t="s">
        <v>90</v>
      </c>
      <c r="C16" s="70">
        <v>1736125.13</v>
      </c>
      <c r="D16" s="70">
        <v>0</v>
      </c>
      <c r="E16" s="70">
        <v>0</v>
      </c>
      <c r="F16" s="70">
        <v>1736125.13</v>
      </c>
    </row>
    <row r="17" spans="1:6" s="6" customFormat="1" ht="15" customHeight="1" x14ac:dyDescent="0.2">
      <c r="A17" s="73" t="s">
        <v>58</v>
      </c>
      <c r="B17" s="73" t="s">
        <v>59</v>
      </c>
      <c r="C17" s="74">
        <v>0</v>
      </c>
      <c r="D17" s="74">
        <v>0</v>
      </c>
      <c r="E17" s="74">
        <v>0</v>
      </c>
      <c r="F17" s="74">
        <v>0</v>
      </c>
    </row>
    <row r="18" spans="1:6" s="6" customFormat="1" ht="15" customHeight="1" x14ac:dyDescent="0.2">
      <c r="A18" s="78" t="s">
        <v>60</v>
      </c>
      <c r="B18" s="78" t="s">
        <v>61</v>
      </c>
      <c r="C18" s="70">
        <v>0</v>
      </c>
      <c r="D18" s="70">
        <v>0</v>
      </c>
      <c r="E18" s="70">
        <v>0</v>
      </c>
      <c r="F18" s="70">
        <v>0</v>
      </c>
    </row>
    <row r="19" spans="1:6" s="6" customFormat="1" ht="15" customHeight="1" x14ac:dyDescent="0.2">
      <c r="A19" s="42" t="s">
        <v>62</v>
      </c>
      <c r="B19" s="42" t="s">
        <v>71</v>
      </c>
      <c r="C19" s="42" t="s">
        <v>3</v>
      </c>
      <c r="D19" s="42" t="s">
        <v>4</v>
      </c>
      <c r="E19" s="42" t="s">
        <v>5</v>
      </c>
      <c r="F19" s="42" t="s">
        <v>6</v>
      </c>
    </row>
    <row r="20" spans="1:6" s="6" customFormat="1" ht="15" customHeight="1" x14ac:dyDescent="0.2">
      <c r="A20" s="76" t="s">
        <v>2</v>
      </c>
      <c r="B20" s="76" t="s">
        <v>91</v>
      </c>
      <c r="C20" s="77">
        <v>2109320.2799999998</v>
      </c>
      <c r="D20" s="77">
        <v>17000</v>
      </c>
      <c r="E20" s="77">
        <v>0.81</v>
      </c>
      <c r="F20" s="77">
        <v>2126320.2799999998</v>
      </c>
    </row>
    <row r="21" spans="1:6" s="6" customFormat="1" ht="15" customHeight="1" x14ac:dyDescent="0.2">
      <c r="A21" s="73" t="s">
        <v>39</v>
      </c>
      <c r="B21" s="73" t="s">
        <v>11</v>
      </c>
      <c r="C21" s="74">
        <v>2050230.28</v>
      </c>
      <c r="D21" s="74">
        <v>19000</v>
      </c>
      <c r="E21" s="74">
        <v>0.93</v>
      </c>
      <c r="F21" s="74">
        <v>2069230.28</v>
      </c>
    </row>
    <row r="22" spans="1:6" s="6" customFormat="1" ht="15" customHeight="1" x14ac:dyDescent="0.2">
      <c r="A22" s="78" t="s">
        <v>40</v>
      </c>
      <c r="B22" s="78" t="s">
        <v>41</v>
      </c>
      <c r="C22" s="70">
        <v>1743425.13</v>
      </c>
      <c r="D22" s="70">
        <v>0</v>
      </c>
      <c r="E22" s="70">
        <v>0</v>
      </c>
      <c r="F22" s="70">
        <v>1743425.13</v>
      </c>
    </row>
    <row r="23" spans="1:6" s="6" customFormat="1" ht="15" customHeight="1" x14ac:dyDescent="0.2">
      <c r="A23" s="78" t="s">
        <v>42</v>
      </c>
      <c r="B23" s="78" t="s">
        <v>43</v>
      </c>
      <c r="C23" s="70">
        <v>304640.15000000002</v>
      </c>
      <c r="D23" s="70">
        <v>19000</v>
      </c>
      <c r="E23" s="70">
        <v>6.24</v>
      </c>
      <c r="F23" s="70">
        <v>323640.15000000002</v>
      </c>
    </row>
    <row r="24" spans="1:6" s="6" customFormat="1" ht="15" customHeight="1" x14ac:dyDescent="0.2">
      <c r="A24" s="78" t="s">
        <v>44</v>
      </c>
      <c r="B24" s="78" t="s">
        <v>45</v>
      </c>
      <c r="C24" s="70">
        <v>2165</v>
      </c>
      <c r="D24" s="70">
        <v>0</v>
      </c>
      <c r="E24" s="70">
        <v>0</v>
      </c>
      <c r="F24" s="70">
        <v>2165</v>
      </c>
    </row>
    <row r="25" spans="1:6" s="6" customFormat="1" ht="15" customHeight="1" x14ac:dyDescent="0.2">
      <c r="A25" s="73" t="s">
        <v>46</v>
      </c>
      <c r="B25" s="73" t="s">
        <v>12</v>
      </c>
      <c r="C25" s="74">
        <v>59090</v>
      </c>
      <c r="D25" s="74">
        <v>-2000</v>
      </c>
      <c r="E25" s="74">
        <v>-3.38</v>
      </c>
      <c r="F25" s="74">
        <v>57090</v>
      </c>
    </row>
    <row r="26" spans="1:6" s="6" customFormat="1" ht="15" customHeight="1" x14ac:dyDescent="0.2">
      <c r="A26" s="78" t="s">
        <v>47</v>
      </c>
      <c r="B26" s="78" t="s">
        <v>48</v>
      </c>
      <c r="C26" s="70">
        <v>9090</v>
      </c>
      <c r="D26" s="70">
        <v>-2000</v>
      </c>
      <c r="E26" s="70">
        <v>-22</v>
      </c>
      <c r="F26" s="70">
        <v>7090</v>
      </c>
    </row>
    <row r="27" spans="1:6" s="6" customFormat="1" ht="29.25" customHeight="1" x14ac:dyDescent="0.2">
      <c r="A27" s="78" t="s">
        <v>49</v>
      </c>
      <c r="B27" s="79" t="s">
        <v>50</v>
      </c>
      <c r="C27" s="70">
        <v>50000</v>
      </c>
      <c r="D27" s="70">
        <v>0</v>
      </c>
      <c r="E27" s="70">
        <v>0</v>
      </c>
      <c r="F27" s="70">
        <v>50000</v>
      </c>
    </row>
    <row r="28" spans="1:6" s="6" customFormat="1" ht="31.5" customHeight="1" x14ac:dyDescent="0.2">
      <c r="A28" s="7" t="s">
        <v>2</v>
      </c>
      <c r="B28" s="7" t="s">
        <v>2</v>
      </c>
      <c r="C28" s="7" t="s">
        <v>2</v>
      </c>
      <c r="D28" s="7" t="s">
        <v>2</v>
      </c>
      <c r="E28" s="7" t="s">
        <v>2</v>
      </c>
      <c r="F28" s="7" t="s">
        <v>2</v>
      </c>
    </row>
    <row r="29" spans="1:6" s="6" customFormat="1" ht="15" customHeight="1" x14ac:dyDescent="0.2">
      <c r="A29" s="16"/>
      <c r="B29" s="16"/>
      <c r="C29" s="16"/>
      <c r="D29" s="16"/>
      <c r="E29" s="16"/>
      <c r="F29" s="16"/>
    </row>
    <row r="30" spans="1:6" s="6" customFormat="1" ht="15" customHeight="1" x14ac:dyDescent="0.2">
      <c r="A30" s="16"/>
      <c r="B30" s="16"/>
      <c r="C30" s="16"/>
      <c r="D30" s="16"/>
      <c r="E30" s="16"/>
      <c r="F30" s="16"/>
    </row>
    <row r="31" spans="1:6" s="6" customFormat="1" ht="15" customHeight="1" x14ac:dyDescent="0.2">
      <c r="A31" s="16"/>
      <c r="B31" s="16"/>
      <c r="C31" s="16"/>
      <c r="D31" s="16"/>
      <c r="E31" s="16"/>
      <c r="F31" s="16"/>
    </row>
    <row r="32" spans="1:6" s="6" customFormat="1" ht="15" customHeight="1" x14ac:dyDescent="0.2">
      <c r="A32" s="16"/>
      <c r="B32" s="16"/>
      <c r="C32" s="16"/>
      <c r="D32" s="16"/>
      <c r="E32" s="16"/>
      <c r="F32" s="16"/>
    </row>
    <row r="33" spans="1:6" s="6" customFormat="1" x14ac:dyDescent="0.2">
      <c r="A33" s="16"/>
      <c r="B33" s="16"/>
      <c r="C33" s="16"/>
      <c r="D33" s="16"/>
      <c r="E33" s="16"/>
      <c r="F33" s="16"/>
    </row>
    <row r="34" spans="1:6" x14ac:dyDescent="0.2">
      <c r="A34" s="107" t="s">
        <v>70</v>
      </c>
      <c r="B34" s="107"/>
      <c r="C34" s="107"/>
      <c r="D34" s="107"/>
      <c r="E34" s="107"/>
      <c r="F34" s="107"/>
    </row>
    <row r="35" spans="1:6" x14ac:dyDescent="0.2">
      <c r="A35" s="13"/>
      <c r="B35" s="13"/>
      <c r="C35" s="13"/>
      <c r="D35" s="13"/>
      <c r="E35" s="13"/>
      <c r="F35" s="13"/>
    </row>
    <row r="37" spans="1:6" ht="25.5" x14ac:dyDescent="0.2">
      <c r="A37" s="80" t="s">
        <v>62</v>
      </c>
      <c r="B37" s="68" t="s">
        <v>63</v>
      </c>
      <c r="C37" s="68" t="s">
        <v>3</v>
      </c>
      <c r="D37" s="68" t="s">
        <v>4</v>
      </c>
      <c r="E37" s="80" t="s">
        <v>5</v>
      </c>
      <c r="F37" s="68" t="s">
        <v>6</v>
      </c>
    </row>
    <row r="38" spans="1:6" x14ac:dyDescent="0.2">
      <c r="A38" s="68" t="s">
        <v>64</v>
      </c>
      <c r="B38" s="68"/>
      <c r="C38" s="69">
        <v>2109320.2799999998</v>
      </c>
      <c r="D38" s="69">
        <v>17000</v>
      </c>
      <c r="E38" s="69">
        <v>0.81</v>
      </c>
      <c r="F38" s="69">
        <v>2126320.2799999998</v>
      </c>
    </row>
    <row r="39" spans="1:6" x14ac:dyDescent="0.2">
      <c r="A39" s="68" t="s">
        <v>31</v>
      </c>
      <c r="B39" s="68" t="s">
        <v>9</v>
      </c>
      <c r="C39" s="69">
        <v>2109320.2799999998</v>
      </c>
      <c r="D39" s="69">
        <v>17000</v>
      </c>
      <c r="E39" s="69">
        <v>0.81</v>
      </c>
      <c r="F39" s="69">
        <v>2126320.2799999998</v>
      </c>
    </row>
    <row r="40" spans="1:6" x14ac:dyDescent="0.2">
      <c r="A40" s="78" t="s">
        <v>32</v>
      </c>
      <c r="B40" s="78" t="s">
        <v>33</v>
      </c>
      <c r="C40" s="70">
        <v>39334.94</v>
      </c>
      <c r="D40" s="70">
        <v>-10000</v>
      </c>
      <c r="E40" s="70">
        <v>-25.42</v>
      </c>
      <c r="F40" s="70">
        <v>29334.94</v>
      </c>
    </row>
    <row r="41" spans="1:6" x14ac:dyDescent="0.2">
      <c r="A41" s="71" t="s">
        <v>66</v>
      </c>
      <c r="B41" s="71"/>
      <c r="C41" s="72">
        <v>39334.94</v>
      </c>
      <c r="D41" s="72">
        <v>-10000</v>
      </c>
      <c r="E41" s="72">
        <v>-25.42</v>
      </c>
      <c r="F41" s="72">
        <v>29334.94</v>
      </c>
    </row>
    <row r="42" spans="1:6" x14ac:dyDescent="0.2">
      <c r="A42" s="78" t="s">
        <v>34</v>
      </c>
      <c r="B42" s="78" t="s">
        <v>35</v>
      </c>
      <c r="C42" s="70">
        <v>500</v>
      </c>
      <c r="D42" s="70">
        <v>0</v>
      </c>
      <c r="E42" s="70">
        <v>0</v>
      </c>
      <c r="F42" s="70">
        <v>500</v>
      </c>
    </row>
    <row r="43" spans="1:6" x14ac:dyDescent="0.2">
      <c r="A43" s="71" t="s">
        <v>67</v>
      </c>
      <c r="B43" s="71"/>
      <c r="C43" s="72">
        <v>500</v>
      </c>
      <c r="D43" s="72">
        <v>0</v>
      </c>
      <c r="E43" s="72">
        <v>0</v>
      </c>
      <c r="F43" s="72">
        <v>500</v>
      </c>
    </row>
    <row r="44" spans="1:6" ht="25.5" x14ac:dyDescent="0.2">
      <c r="A44" s="78" t="s">
        <v>36</v>
      </c>
      <c r="B44" s="79" t="s">
        <v>37</v>
      </c>
      <c r="C44" s="70">
        <v>315947.81</v>
      </c>
      <c r="D44" s="70">
        <v>24000</v>
      </c>
      <c r="E44" s="70">
        <v>7.6</v>
      </c>
      <c r="F44" s="70">
        <v>339947.81</v>
      </c>
    </row>
    <row r="45" spans="1:6" x14ac:dyDescent="0.2">
      <c r="A45" s="71" t="s">
        <v>85</v>
      </c>
      <c r="B45" s="71"/>
      <c r="C45" s="72">
        <v>315947.81</v>
      </c>
      <c r="D45" s="72">
        <v>24000</v>
      </c>
      <c r="E45" s="72">
        <v>7.6</v>
      </c>
      <c r="F45" s="72">
        <v>339947.81</v>
      </c>
    </row>
    <row r="46" spans="1:6" ht="25.5" x14ac:dyDescent="0.2">
      <c r="A46" s="78" t="s">
        <v>38</v>
      </c>
      <c r="B46" s="79" t="s">
        <v>87</v>
      </c>
      <c r="C46" s="70">
        <v>17412.400000000001</v>
      </c>
      <c r="D46" s="70">
        <v>3000</v>
      </c>
      <c r="E46" s="70">
        <v>17.23</v>
      </c>
      <c r="F46" s="70">
        <v>20412.400000000001</v>
      </c>
    </row>
    <row r="47" spans="1:6" x14ac:dyDescent="0.2">
      <c r="A47" s="71" t="s">
        <v>67</v>
      </c>
      <c r="B47" s="71"/>
      <c r="C47" s="72">
        <v>15937.4</v>
      </c>
      <c r="D47" s="72">
        <v>1000</v>
      </c>
      <c r="E47" s="72">
        <v>6.27</v>
      </c>
      <c r="F47" s="72">
        <v>16937.400000000001</v>
      </c>
    </row>
    <row r="48" spans="1:6" x14ac:dyDescent="0.2">
      <c r="A48" s="71" t="s">
        <v>93</v>
      </c>
      <c r="B48" s="71"/>
      <c r="C48" s="72">
        <v>1475</v>
      </c>
      <c r="D48" s="72">
        <v>2000</v>
      </c>
      <c r="E48" s="72">
        <v>135.59</v>
      </c>
      <c r="F48" s="72">
        <v>3475</v>
      </c>
    </row>
    <row r="49" spans="1:6" ht="25.5" x14ac:dyDescent="0.2">
      <c r="A49" s="78" t="s">
        <v>89</v>
      </c>
      <c r="B49" s="79" t="s">
        <v>90</v>
      </c>
      <c r="C49" s="70">
        <v>1736125.13</v>
      </c>
      <c r="D49" s="70">
        <v>0</v>
      </c>
      <c r="E49" s="70">
        <v>0</v>
      </c>
      <c r="F49" s="70">
        <v>1736125.13</v>
      </c>
    </row>
    <row r="50" spans="1:6" x14ac:dyDescent="0.2">
      <c r="A50" s="71" t="s">
        <v>65</v>
      </c>
      <c r="B50" s="71"/>
      <c r="C50" s="72">
        <v>1736125.13</v>
      </c>
      <c r="D50" s="72">
        <v>-150000</v>
      </c>
      <c r="E50" s="72">
        <v>-8.64</v>
      </c>
      <c r="F50" s="72">
        <v>1586125.13</v>
      </c>
    </row>
    <row r="51" spans="1:6" x14ac:dyDescent="0.2">
      <c r="A51" s="71" t="s">
        <v>66</v>
      </c>
      <c r="B51" s="71"/>
      <c r="C51" s="72">
        <v>0</v>
      </c>
      <c r="D51" s="72">
        <v>150000</v>
      </c>
      <c r="E51" s="72">
        <v>100</v>
      </c>
      <c r="F51" s="72">
        <v>150000</v>
      </c>
    </row>
    <row r="52" spans="1:6" x14ac:dyDescent="0.2">
      <c r="A52" s="68" t="s">
        <v>68</v>
      </c>
      <c r="B52" s="68"/>
      <c r="C52" s="69">
        <v>2109320.2799999998</v>
      </c>
      <c r="D52" s="69">
        <v>17000</v>
      </c>
      <c r="E52" s="69">
        <v>0.81</v>
      </c>
      <c r="F52" s="69">
        <v>2126320.2799999998</v>
      </c>
    </row>
    <row r="53" spans="1:6" x14ac:dyDescent="0.2">
      <c r="A53" s="68" t="s">
        <v>39</v>
      </c>
      <c r="B53" s="68" t="s">
        <v>11</v>
      </c>
      <c r="C53" s="69">
        <v>2050230.28</v>
      </c>
      <c r="D53" s="69">
        <v>19000</v>
      </c>
      <c r="E53" s="69">
        <v>0.93</v>
      </c>
      <c r="F53" s="69">
        <v>2069230.28</v>
      </c>
    </row>
    <row r="54" spans="1:6" ht="11.25" customHeight="1" x14ac:dyDescent="0.2">
      <c r="A54" s="78" t="s">
        <v>40</v>
      </c>
      <c r="B54" s="78" t="s">
        <v>41</v>
      </c>
      <c r="C54" s="70">
        <v>1743425.13</v>
      </c>
      <c r="D54" s="70">
        <v>0</v>
      </c>
      <c r="E54" s="70">
        <v>0</v>
      </c>
      <c r="F54" s="70">
        <v>1743425.13</v>
      </c>
    </row>
    <row r="55" spans="1:6" x14ac:dyDescent="0.2">
      <c r="A55" s="71" t="s">
        <v>65</v>
      </c>
      <c r="B55" s="71"/>
      <c r="C55" s="72">
        <v>1517175.13</v>
      </c>
      <c r="D55" s="72">
        <v>-30750</v>
      </c>
      <c r="E55" s="72">
        <v>-2.0299999999999998</v>
      </c>
      <c r="F55" s="72">
        <v>1486425.13</v>
      </c>
    </row>
    <row r="56" spans="1:6" x14ac:dyDescent="0.2">
      <c r="A56" s="71" t="s">
        <v>85</v>
      </c>
      <c r="B56" s="71"/>
      <c r="C56" s="72">
        <v>107000</v>
      </c>
      <c r="D56" s="72">
        <v>0</v>
      </c>
      <c r="E56" s="72">
        <v>0</v>
      </c>
      <c r="F56" s="72">
        <v>107000</v>
      </c>
    </row>
    <row r="57" spans="1:6" x14ac:dyDescent="0.2">
      <c r="A57" s="71" t="s">
        <v>66</v>
      </c>
      <c r="B57" s="71"/>
      <c r="C57" s="72">
        <v>119250</v>
      </c>
      <c r="D57" s="72">
        <v>30750</v>
      </c>
      <c r="E57" s="72">
        <v>25.79</v>
      </c>
      <c r="F57" s="72">
        <v>150000</v>
      </c>
    </row>
    <row r="58" spans="1:6" x14ac:dyDescent="0.2">
      <c r="A58" s="78" t="s">
        <v>42</v>
      </c>
      <c r="B58" s="78" t="s">
        <v>43</v>
      </c>
      <c r="C58" s="70">
        <v>304640.15000000002</v>
      </c>
      <c r="D58" s="70">
        <v>19000</v>
      </c>
      <c r="E58" s="70">
        <v>6.24</v>
      </c>
      <c r="F58" s="70">
        <v>323640.15000000002</v>
      </c>
    </row>
    <row r="59" spans="1:6" x14ac:dyDescent="0.2">
      <c r="A59" s="71" t="s">
        <v>65</v>
      </c>
      <c r="B59" s="71"/>
      <c r="C59" s="72">
        <v>48700</v>
      </c>
      <c r="D59" s="72">
        <v>0</v>
      </c>
      <c r="E59" s="72">
        <v>0</v>
      </c>
      <c r="F59" s="72">
        <v>48700</v>
      </c>
    </row>
    <row r="60" spans="1:6" x14ac:dyDescent="0.2">
      <c r="A60" s="71" t="s">
        <v>67</v>
      </c>
      <c r="B60" s="71"/>
      <c r="C60" s="72">
        <v>15682.4</v>
      </c>
      <c r="D60" s="72">
        <v>1000</v>
      </c>
      <c r="E60" s="72">
        <v>6.38</v>
      </c>
      <c r="F60" s="72">
        <v>16682.400000000001</v>
      </c>
    </row>
    <row r="61" spans="1:6" x14ac:dyDescent="0.2">
      <c r="A61" s="71" t="s">
        <v>85</v>
      </c>
      <c r="B61" s="71"/>
      <c r="C61" s="72">
        <v>203947.81</v>
      </c>
      <c r="D61" s="72">
        <v>24000</v>
      </c>
      <c r="E61" s="72">
        <v>11.77</v>
      </c>
      <c r="F61" s="72">
        <v>227947.81</v>
      </c>
    </row>
    <row r="62" spans="1:6" x14ac:dyDescent="0.2">
      <c r="A62" s="71" t="s">
        <v>66</v>
      </c>
      <c r="B62" s="71"/>
      <c r="C62" s="72">
        <v>34834.94</v>
      </c>
      <c r="D62" s="72">
        <v>-8000</v>
      </c>
      <c r="E62" s="72">
        <v>-22.97</v>
      </c>
      <c r="F62" s="72">
        <v>26834.94</v>
      </c>
    </row>
    <row r="63" spans="1:6" x14ac:dyDescent="0.2">
      <c r="A63" s="71" t="s">
        <v>93</v>
      </c>
      <c r="B63" s="71"/>
      <c r="C63" s="72">
        <v>1475</v>
      </c>
      <c r="D63" s="72">
        <v>2000</v>
      </c>
      <c r="E63" s="72">
        <v>135.59</v>
      </c>
      <c r="F63" s="72">
        <v>3475</v>
      </c>
    </row>
    <row r="64" spans="1:6" x14ac:dyDescent="0.2">
      <c r="A64" s="78" t="s">
        <v>44</v>
      </c>
      <c r="B64" s="78" t="s">
        <v>45</v>
      </c>
      <c r="C64" s="70">
        <v>2165</v>
      </c>
      <c r="D64" s="70">
        <v>0</v>
      </c>
      <c r="E64" s="70">
        <v>0</v>
      </c>
      <c r="F64" s="70">
        <v>2165</v>
      </c>
    </row>
    <row r="65" spans="1:6" x14ac:dyDescent="0.2">
      <c r="A65" s="71" t="s">
        <v>67</v>
      </c>
      <c r="B65" s="71"/>
      <c r="C65" s="72">
        <v>165</v>
      </c>
      <c r="D65" s="72">
        <v>0</v>
      </c>
      <c r="E65" s="72">
        <v>0</v>
      </c>
      <c r="F65" s="72">
        <v>165</v>
      </c>
    </row>
    <row r="66" spans="1:6" x14ac:dyDescent="0.2">
      <c r="A66" s="71" t="s">
        <v>92</v>
      </c>
      <c r="B66" s="71"/>
      <c r="C66" s="72">
        <v>2000</v>
      </c>
      <c r="D66" s="72">
        <v>0</v>
      </c>
      <c r="E66" s="72">
        <v>0</v>
      </c>
      <c r="F66" s="72">
        <v>2000</v>
      </c>
    </row>
    <row r="67" spans="1:6" x14ac:dyDescent="0.2">
      <c r="A67" s="68" t="s">
        <v>46</v>
      </c>
      <c r="B67" s="68" t="s">
        <v>12</v>
      </c>
      <c r="C67" s="69">
        <v>59090</v>
      </c>
      <c r="D67" s="69">
        <v>-2000</v>
      </c>
      <c r="E67" s="69">
        <v>-3.38</v>
      </c>
      <c r="F67" s="69">
        <v>57090</v>
      </c>
    </row>
    <row r="68" spans="1:6" x14ac:dyDescent="0.2">
      <c r="A68" s="78" t="s">
        <v>47</v>
      </c>
      <c r="B68" s="78" t="s">
        <v>48</v>
      </c>
      <c r="C68" s="70">
        <v>9090</v>
      </c>
      <c r="D68" s="70">
        <v>-2000</v>
      </c>
      <c r="E68" s="70">
        <v>-22</v>
      </c>
      <c r="F68" s="70">
        <v>7090</v>
      </c>
    </row>
    <row r="69" spans="1:6" x14ac:dyDescent="0.2">
      <c r="A69" s="71" t="s">
        <v>65</v>
      </c>
      <c r="B69" s="71"/>
      <c r="C69" s="72">
        <v>1000</v>
      </c>
      <c r="D69" s="72">
        <v>0</v>
      </c>
      <c r="E69" s="72">
        <v>0</v>
      </c>
      <c r="F69" s="72">
        <v>1000</v>
      </c>
    </row>
    <row r="70" spans="1:6" x14ac:dyDescent="0.2">
      <c r="A70" s="71" t="s">
        <v>67</v>
      </c>
      <c r="B70" s="71"/>
      <c r="C70" s="72">
        <v>590</v>
      </c>
      <c r="D70" s="72">
        <v>0</v>
      </c>
      <c r="E70" s="72">
        <v>0</v>
      </c>
      <c r="F70" s="72">
        <v>590</v>
      </c>
    </row>
    <row r="71" spans="1:6" x14ac:dyDescent="0.2">
      <c r="A71" s="71" t="s">
        <v>85</v>
      </c>
      <c r="B71" s="71"/>
      <c r="C71" s="72">
        <v>3000</v>
      </c>
      <c r="D71" s="72">
        <v>0</v>
      </c>
      <c r="E71" s="72">
        <v>0</v>
      </c>
      <c r="F71" s="72">
        <v>3000</v>
      </c>
    </row>
    <row r="72" spans="1:6" x14ac:dyDescent="0.2">
      <c r="A72" s="71" t="s">
        <v>66</v>
      </c>
      <c r="B72" s="71"/>
      <c r="C72" s="72">
        <v>4500</v>
      </c>
      <c r="D72" s="72">
        <v>-2000</v>
      </c>
      <c r="E72" s="72">
        <v>-44.44</v>
      </c>
      <c r="F72" s="72">
        <v>2500</v>
      </c>
    </row>
    <row r="73" spans="1:6" x14ac:dyDescent="0.2">
      <c r="A73" s="78" t="s">
        <v>49</v>
      </c>
      <c r="B73" s="78" t="s">
        <v>50</v>
      </c>
      <c r="C73" s="70">
        <v>50000</v>
      </c>
      <c r="D73" s="70">
        <v>0</v>
      </c>
      <c r="E73" s="70">
        <v>0</v>
      </c>
      <c r="F73" s="70">
        <v>50000</v>
      </c>
    </row>
    <row r="74" spans="1:6" x14ac:dyDescent="0.2">
      <c r="A74" s="71" t="s">
        <v>65</v>
      </c>
      <c r="B74" s="71"/>
      <c r="C74" s="72">
        <v>50000</v>
      </c>
      <c r="D74" s="72">
        <v>0</v>
      </c>
      <c r="E74" s="72">
        <v>0</v>
      </c>
      <c r="F74" s="72">
        <v>50000</v>
      </c>
    </row>
    <row r="80" spans="1:6" x14ac:dyDescent="0.2">
      <c r="A80" s="107" t="s">
        <v>72</v>
      </c>
      <c r="B80" s="107"/>
      <c r="C80" s="107"/>
      <c r="D80" s="107"/>
      <c r="E80" s="107"/>
      <c r="F80" s="107"/>
    </row>
    <row r="81" spans="1:6" x14ac:dyDescent="0.2">
      <c r="A81" s="6"/>
      <c r="B81" s="6"/>
      <c r="C81" s="6"/>
      <c r="D81" s="6"/>
      <c r="E81" s="6"/>
      <c r="F81" s="6"/>
    </row>
    <row r="83" spans="1:6" ht="25.5" x14ac:dyDescent="0.2">
      <c r="A83" s="80" t="s">
        <v>62</v>
      </c>
      <c r="B83" s="68" t="s">
        <v>71</v>
      </c>
      <c r="C83" s="68" t="s">
        <v>3</v>
      </c>
      <c r="D83" s="68" t="s">
        <v>4</v>
      </c>
      <c r="E83" s="80" t="s">
        <v>5</v>
      </c>
      <c r="F83" s="68" t="s">
        <v>6</v>
      </c>
    </row>
    <row r="84" spans="1:6" x14ac:dyDescent="0.2">
      <c r="A84" s="68" t="s">
        <v>68</v>
      </c>
      <c r="B84" s="68"/>
      <c r="C84" s="69">
        <v>2109320.2799999998</v>
      </c>
      <c r="D84" s="69">
        <v>17000</v>
      </c>
      <c r="E84" s="69">
        <v>0.81</v>
      </c>
      <c r="F84" s="69">
        <v>2126320.2799999998</v>
      </c>
    </row>
    <row r="85" spans="1:6" x14ac:dyDescent="0.2">
      <c r="A85" s="81" t="s">
        <v>73</v>
      </c>
      <c r="B85" s="81"/>
      <c r="C85" s="82">
        <v>2109320.2799999998</v>
      </c>
      <c r="D85" s="82">
        <v>17000</v>
      </c>
      <c r="E85" s="82">
        <v>0.81</v>
      </c>
      <c r="F85" s="82">
        <v>2126320.2799999998</v>
      </c>
    </row>
    <row r="86" spans="1:6" x14ac:dyDescent="0.2">
      <c r="A86" s="83" t="s">
        <v>74</v>
      </c>
      <c r="B86" s="83"/>
      <c r="C86" s="84">
        <v>2109320.2799999998</v>
      </c>
      <c r="D86" s="84">
        <v>17000</v>
      </c>
      <c r="E86" s="84">
        <v>0.81</v>
      </c>
      <c r="F86" s="84">
        <v>2126320.2799999998</v>
      </c>
    </row>
    <row r="144" spans="7:10" x14ac:dyDescent="0.2">
      <c r="G144" s="6"/>
      <c r="H144" s="6"/>
      <c r="I144" s="6"/>
      <c r="J144" s="6"/>
    </row>
    <row r="149" ht="12" customHeight="1" x14ac:dyDescent="0.2"/>
    <row r="151" ht="12" customHeight="1" x14ac:dyDescent="0.2"/>
    <row r="163" ht="13.5" customHeight="1" x14ac:dyDescent="0.2"/>
    <row r="169" ht="15.75" customHeight="1" x14ac:dyDescent="0.2"/>
    <row r="181" ht="14.25" customHeight="1" x14ac:dyDescent="0.2"/>
  </sheetData>
  <mergeCells count="4">
    <mergeCell ref="A4:F4"/>
    <mergeCell ref="A6:F6"/>
    <mergeCell ref="A80:F80"/>
    <mergeCell ref="A34:F34"/>
  </mergeCells>
  <pageMargins left="0.11811023622047245" right="0.11811023622047245" top="0.74803149606299213" bottom="0.55118110236220474" header="0.31496062992125984" footer="0.31496062992125984"/>
  <pageSetup paperSize="9" scale="80" firstPageNumber="2" fitToHeight="0" orientation="portrait" useFirstPageNumber="1" r:id="rId1"/>
  <headerFooter differentFirst="1">
    <oddFooter>&amp;C&amp;P</oddFooter>
    <firstFooter>&amp;C2</firstFooter>
  </headerFooter>
  <rowBreaks count="3" manualBreakCount="3">
    <brk id="33" max="16383" man="1"/>
    <brk id="76" max="16383" man="1"/>
    <brk id="1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32268-979F-46BC-9C75-148CD9541E82}">
  <sheetPr>
    <pageSetUpPr fitToPage="1"/>
  </sheetPr>
  <dimension ref="A3:I28"/>
  <sheetViews>
    <sheetView view="pageLayout" topLeftCell="A19" zoomScaleNormal="100" workbookViewId="0">
      <selection activeCell="B26" sqref="B26"/>
    </sheetView>
  </sheetViews>
  <sheetFormatPr defaultRowHeight="12.75" x14ac:dyDescent="0.2"/>
  <cols>
    <col min="1" max="1" width="10.5703125" style="16" customWidth="1"/>
    <col min="2" max="2" width="42.28515625" style="16" customWidth="1"/>
    <col min="3" max="3" width="13.140625" style="16" bestFit="1" customWidth="1"/>
    <col min="4" max="4" width="17.85546875" style="16" bestFit="1" customWidth="1"/>
    <col min="5" max="5" width="20.85546875" style="16" customWidth="1"/>
    <col min="6" max="6" width="13.140625" style="16" bestFit="1" customWidth="1"/>
    <col min="7" max="16384" width="9.140625" style="16"/>
  </cols>
  <sheetData>
    <row r="3" spans="1:9" x14ac:dyDescent="0.2">
      <c r="A3" s="107" t="s">
        <v>75</v>
      </c>
      <c r="B3" s="107"/>
      <c r="C3" s="107"/>
      <c r="D3" s="107"/>
      <c r="E3" s="107"/>
      <c r="F3" s="107"/>
    </row>
    <row r="5" spans="1:9" x14ac:dyDescent="0.2">
      <c r="A5" s="107" t="s">
        <v>76</v>
      </c>
      <c r="B5" s="107"/>
      <c r="C5" s="107"/>
      <c r="D5" s="107"/>
      <c r="E5" s="107"/>
      <c r="F5" s="107"/>
    </row>
    <row r="8" spans="1:9" ht="25.5" x14ac:dyDescent="0.2">
      <c r="A8" s="42" t="s">
        <v>62</v>
      </c>
      <c r="B8" s="42" t="s">
        <v>30</v>
      </c>
      <c r="C8" s="42" t="s">
        <v>3</v>
      </c>
      <c r="D8" s="42" t="s">
        <v>4</v>
      </c>
      <c r="E8" s="42" t="s">
        <v>5</v>
      </c>
      <c r="F8" s="42" t="s">
        <v>6</v>
      </c>
    </row>
    <row r="9" spans="1:9" x14ac:dyDescent="0.2">
      <c r="A9" s="73" t="s">
        <v>51</v>
      </c>
      <c r="B9" s="73" t="s">
        <v>16</v>
      </c>
      <c r="C9" s="74">
        <v>0</v>
      </c>
      <c r="D9" s="74">
        <v>0</v>
      </c>
      <c r="E9" s="93">
        <v>0</v>
      </c>
      <c r="F9" s="74">
        <f>C9+D9</f>
        <v>0</v>
      </c>
    </row>
    <row r="10" spans="1:9" ht="15" customHeight="1" x14ac:dyDescent="0.2">
      <c r="A10" s="78" t="s">
        <v>52</v>
      </c>
      <c r="B10" s="78" t="s">
        <v>53</v>
      </c>
      <c r="C10" s="70">
        <v>0</v>
      </c>
      <c r="D10" s="70">
        <f>D9</f>
        <v>0</v>
      </c>
      <c r="E10" s="94">
        <v>-0.23599999999999999</v>
      </c>
      <c r="F10" s="70">
        <f>C10+D10</f>
        <v>0</v>
      </c>
      <c r="G10" s="6"/>
      <c r="H10" s="6"/>
      <c r="I10" s="6"/>
    </row>
    <row r="11" spans="1:9" ht="26.25" customHeight="1" x14ac:dyDescent="0.2">
      <c r="A11" s="73" t="s">
        <v>54</v>
      </c>
      <c r="B11" s="73" t="s">
        <v>17</v>
      </c>
      <c r="C11" s="74">
        <v>0</v>
      </c>
      <c r="D11" s="74">
        <v>0</v>
      </c>
      <c r="E11" s="93">
        <v>0</v>
      </c>
      <c r="F11" s="74">
        <v>0</v>
      </c>
      <c r="G11" s="6"/>
      <c r="H11" s="6"/>
      <c r="I11" s="6"/>
    </row>
    <row r="12" spans="1:9" ht="25.5" x14ac:dyDescent="0.2">
      <c r="A12" s="78" t="s">
        <v>55</v>
      </c>
      <c r="B12" s="79" t="s">
        <v>56</v>
      </c>
      <c r="C12" s="70">
        <v>0</v>
      </c>
      <c r="D12" s="70">
        <v>0</v>
      </c>
      <c r="E12" s="94">
        <v>0</v>
      </c>
      <c r="F12" s="70">
        <f>C12+D12</f>
        <v>0</v>
      </c>
    </row>
    <row r="17" spans="1:6" customFormat="1" ht="15" x14ac:dyDescent="0.25">
      <c r="A17" s="107" t="s">
        <v>77</v>
      </c>
      <c r="B17" s="107"/>
      <c r="C17" s="107"/>
      <c r="D17" s="107"/>
      <c r="E17" s="107"/>
      <c r="F17" s="107"/>
    </row>
    <row r="18" spans="1:6" customFormat="1" ht="15" x14ac:dyDescent="0.25">
      <c r="A18" s="13"/>
      <c r="B18" s="13"/>
      <c r="C18" s="13"/>
      <c r="D18" s="13"/>
      <c r="E18" s="13"/>
      <c r="F18" s="13"/>
    </row>
    <row r="20" spans="1:6" ht="25.5" x14ac:dyDescent="0.2">
      <c r="A20" s="42" t="s">
        <v>62</v>
      </c>
      <c r="B20" s="42" t="s">
        <v>63</v>
      </c>
      <c r="C20" s="42" t="s">
        <v>3</v>
      </c>
      <c r="D20" s="42" t="s">
        <v>4</v>
      </c>
      <c r="E20" s="42" t="s">
        <v>5</v>
      </c>
      <c r="F20" s="42" t="s">
        <v>6</v>
      </c>
    </row>
    <row r="21" spans="1:6" x14ac:dyDescent="0.2">
      <c r="A21" s="68" t="s">
        <v>64</v>
      </c>
      <c r="B21" s="68"/>
      <c r="C21" s="69">
        <v>0</v>
      </c>
      <c r="D21" s="69">
        <v>0</v>
      </c>
      <c r="E21" s="69">
        <v>0</v>
      </c>
      <c r="F21" s="69">
        <v>0</v>
      </c>
    </row>
    <row r="22" spans="1:6" x14ac:dyDescent="0.2">
      <c r="A22" s="68" t="s">
        <v>51</v>
      </c>
      <c r="B22" s="68" t="s">
        <v>16</v>
      </c>
      <c r="C22" s="69">
        <v>0</v>
      </c>
      <c r="D22" s="69">
        <v>0</v>
      </c>
      <c r="E22" s="69">
        <v>0</v>
      </c>
      <c r="F22" s="69">
        <v>0</v>
      </c>
    </row>
    <row r="23" spans="1:6" ht="15" x14ac:dyDescent="0.25">
      <c r="A23" s="95" t="s">
        <v>52</v>
      </c>
      <c r="B23" s="95" t="s">
        <v>53</v>
      </c>
      <c r="C23" s="96">
        <v>0</v>
      </c>
      <c r="D23" s="96">
        <v>0</v>
      </c>
      <c r="E23" s="96">
        <v>0</v>
      </c>
      <c r="F23" s="96">
        <v>0</v>
      </c>
    </row>
    <row r="24" spans="1:6" x14ac:dyDescent="0.2">
      <c r="A24" s="71" t="s">
        <v>69</v>
      </c>
      <c r="B24" s="71"/>
      <c r="C24" s="72">
        <v>0</v>
      </c>
      <c r="D24" s="72">
        <v>0</v>
      </c>
      <c r="E24" s="72">
        <v>0</v>
      </c>
      <c r="F24" s="72">
        <v>0</v>
      </c>
    </row>
    <row r="25" spans="1:6" x14ac:dyDescent="0.2">
      <c r="A25" s="68" t="s">
        <v>68</v>
      </c>
      <c r="B25" s="68"/>
      <c r="C25" s="69">
        <v>0</v>
      </c>
      <c r="D25" s="69">
        <v>0</v>
      </c>
      <c r="E25" s="69">
        <v>0</v>
      </c>
      <c r="F25" s="69">
        <v>0</v>
      </c>
    </row>
    <row r="26" spans="1:6" x14ac:dyDescent="0.2">
      <c r="A26" s="68" t="s">
        <v>54</v>
      </c>
      <c r="B26" s="68" t="s">
        <v>17</v>
      </c>
      <c r="C26" s="69">
        <v>0</v>
      </c>
      <c r="D26" s="69">
        <v>0</v>
      </c>
      <c r="E26" s="69">
        <v>0</v>
      </c>
      <c r="F26" s="69">
        <v>0</v>
      </c>
    </row>
    <row r="27" spans="1:6" ht="30" x14ac:dyDescent="0.25">
      <c r="A27" s="95" t="s">
        <v>55</v>
      </c>
      <c r="B27" s="97" t="s">
        <v>56</v>
      </c>
      <c r="C27" s="96">
        <v>0</v>
      </c>
      <c r="D27" s="96">
        <v>0</v>
      </c>
      <c r="E27" s="96">
        <v>0</v>
      </c>
      <c r="F27" s="96">
        <v>0</v>
      </c>
    </row>
    <row r="28" spans="1:6" x14ac:dyDescent="0.2">
      <c r="A28" s="71" t="s">
        <v>65</v>
      </c>
      <c r="B28" s="71"/>
      <c r="C28" s="72">
        <v>0</v>
      </c>
      <c r="D28" s="72">
        <v>0</v>
      </c>
      <c r="E28" s="72">
        <v>0</v>
      </c>
      <c r="F28" s="72">
        <v>0</v>
      </c>
    </row>
  </sheetData>
  <mergeCells count="3">
    <mergeCell ref="A17:F17"/>
    <mergeCell ref="A3:F3"/>
    <mergeCell ref="A5:F5"/>
  </mergeCells>
  <pageMargins left="0.11811023622047245" right="0.11811023622047245" top="0.74803149606299213" bottom="0.74803149606299213" header="0.31496062992125984" footer="0.31496062992125984"/>
  <pageSetup paperSize="9" scale="84" firstPageNumber="6" fitToHeight="0" orientation="portrait" useFirstPageNumber="1" r:id="rId1"/>
  <headerFooter>
    <oddFooter>&amp;C&amp;P</oddFooter>
    <firstFooter>&amp;C4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44D31-D4A1-4FCD-8743-7AA52DB73992}">
  <sheetPr>
    <pageSetUpPr fitToPage="1"/>
  </sheetPr>
  <dimension ref="A3:F11"/>
  <sheetViews>
    <sheetView view="pageLayout" topLeftCell="A10" zoomScaleNormal="100" workbookViewId="0">
      <selection activeCell="E16" sqref="E16"/>
    </sheetView>
  </sheetViews>
  <sheetFormatPr defaultRowHeight="12.75" x14ac:dyDescent="0.2"/>
  <cols>
    <col min="1" max="1" width="8.85546875" style="16" customWidth="1"/>
    <col min="2" max="2" width="23.5703125" style="16" customWidth="1"/>
    <col min="3" max="6" width="21.28515625" style="16" customWidth="1"/>
    <col min="7" max="16384" width="9.140625" style="16"/>
  </cols>
  <sheetData>
    <row r="3" spans="1:6" x14ac:dyDescent="0.2">
      <c r="A3" s="107" t="s">
        <v>57</v>
      </c>
      <c r="B3" s="107"/>
      <c r="C3" s="107"/>
      <c r="D3" s="107"/>
      <c r="E3" s="107"/>
      <c r="F3" s="107"/>
    </row>
    <row r="4" spans="1:6" x14ac:dyDescent="0.2">
      <c r="A4" s="13"/>
      <c r="B4" s="13"/>
      <c r="C4" s="13"/>
      <c r="D4" s="13"/>
      <c r="E4" s="13"/>
      <c r="F4" s="13"/>
    </row>
    <row r="5" spans="1:6" x14ac:dyDescent="0.2">
      <c r="A5" s="107" t="s">
        <v>78</v>
      </c>
      <c r="B5" s="107"/>
      <c r="C5" s="107"/>
      <c r="D5" s="107"/>
      <c r="E5" s="107"/>
      <c r="F5" s="107"/>
    </row>
    <row r="6" spans="1:6" x14ac:dyDescent="0.2">
      <c r="A6" s="13"/>
      <c r="B6" s="13"/>
      <c r="C6" s="13"/>
      <c r="D6" s="13"/>
      <c r="E6" s="13"/>
      <c r="F6" s="13"/>
    </row>
    <row r="7" spans="1:6" x14ac:dyDescent="0.2">
      <c r="A7" s="13"/>
      <c r="B7" s="13"/>
      <c r="C7" s="13"/>
      <c r="D7" s="13"/>
      <c r="E7" s="13"/>
      <c r="F7" s="13"/>
    </row>
    <row r="8" spans="1:6" ht="25.5" x14ac:dyDescent="0.2">
      <c r="A8" s="15" t="s">
        <v>62</v>
      </c>
      <c r="B8" s="15" t="s">
        <v>30</v>
      </c>
      <c r="C8" s="15" t="s">
        <v>3</v>
      </c>
      <c r="D8" s="15" t="s">
        <v>4</v>
      </c>
      <c r="E8" s="15" t="s">
        <v>5</v>
      </c>
      <c r="F8" s="15" t="s">
        <v>6</v>
      </c>
    </row>
    <row r="9" spans="1:6" x14ac:dyDescent="0.2">
      <c r="A9" s="108" t="s">
        <v>57</v>
      </c>
      <c r="B9" s="108"/>
      <c r="C9" s="108"/>
      <c r="D9" s="108"/>
      <c r="E9" s="108"/>
      <c r="F9" s="108"/>
    </row>
    <row r="10" spans="1:6" s="6" customFormat="1" ht="15" customHeight="1" x14ac:dyDescent="0.2">
      <c r="A10" s="17" t="s">
        <v>58</v>
      </c>
      <c r="B10" s="17" t="s">
        <v>59</v>
      </c>
      <c r="C10" s="18">
        <v>0</v>
      </c>
      <c r="D10" s="18">
        <v>0</v>
      </c>
      <c r="E10" s="40">
        <v>0</v>
      </c>
      <c r="F10" s="19">
        <v>0</v>
      </c>
    </row>
    <row r="11" spans="1:6" s="6" customFormat="1" ht="15" customHeight="1" x14ac:dyDescent="0.2">
      <c r="A11" s="7" t="s">
        <v>60</v>
      </c>
      <c r="B11" s="7" t="s">
        <v>61</v>
      </c>
      <c r="C11" s="20">
        <v>0</v>
      </c>
      <c r="D11" s="20">
        <v>0</v>
      </c>
      <c r="E11" s="41">
        <v>0</v>
      </c>
      <c r="F11" s="21">
        <v>0</v>
      </c>
    </row>
  </sheetData>
  <mergeCells count="3">
    <mergeCell ref="A3:F3"/>
    <mergeCell ref="A5:F5"/>
    <mergeCell ref="A9:F9"/>
  </mergeCells>
  <pageMargins left="0.31496062992125984" right="0.31496062992125984" top="0.74803149606299213" bottom="0.74803149606299213" header="0.31496062992125984" footer="0.31496062992125984"/>
  <pageSetup paperSize="9" scale="82" firstPageNumber="7" fitToHeight="0" orientation="portrait" useFirstPageNumber="1" r:id="rId1"/>
  <headerFooter>
    <oddFooter>&amp;C&amp;P</oddFooter>
    <firstFooter>&amp;C5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D092-15FD-4BDF-9308-044BED9AAD9D}">
  <sheetPr>
    <pageSetUpPr fitToPage="1"/>
  </sheetPr>
  <dimension ref="A3:H903"/>
  <sheetViews>
    <sheetView view="pageLayout" topLeftCell="A19" zoomScaleNormal="100" workbookViewId="0">
      <selection activeCell="B51" sqref="B51"/>
    </sheetView>
  </sheetViews>
  <sheetFormatPr defaultRowHeight="12.75" x14ac:dyDescent="0.2"/>
  <cols>
    <col min="1" max="1" width="15.85546875" style="16" customWidth="1"/>
    <col min="2" max="2" width="59.140625" style="16" customWidth="1"/>
    <col min="3" max="3" width="13.140625" style="16" bestFit="1" customWidth="1"/>
    <col min="4" max="4" width="17.85546875" style="16" bestFit="1" customWidth="1"/>
    <col min="5" max="5" width="11.42578125" style="16" customWidth="1"/>
    <col min="6" max="6" width="13.140625" style="16" bestFit="1" customWidth="1"/>
    <col min="7" max="16384" width="9.140625" style="16"/>
  </cols>
  <sheetData>
    <row r="3" spans="1:8" s="1" customFormat="1" ht="15" customHeight="1" x14ac:dyDescent="0.2">
      <c r="A3" s="112" t="s">
        <v>83</v>
      </c>
      <c r="B3" s="112"/>
      <c r="C3" s="112"/>
      <c r="D3" s="112"/>
      <c r="E3" s="112"/>
      <c r="F3" s="112"/>
      <c r="G3" s="23"/>
      <c r="H3" s="23"/>
    </row>
    <row r="4" spans="1:8" s="1" customFormat="1" ht="15" customHeight="1" x14ac:dyDescent="0.2">
      <c r="A4" s="22"/>
      <c r="B4" s="24"/>
      <c r="C4" s="25"/>
      <c r="D4" s="22"/>
      <c r="E4" s="22"/>
      <c r="F4" s="26"/>
      <c r="G4" s="22"/>
      <c r="H4" s="22"/>
    </row>
    <row r="5" spans="1:8" s="1" customFormat="1" ht="9.75" customHeight="1" x14ac:dyDescent="0.25">
      <c r="A5" s="27"/>
      <c r="B5" s="28"/>
      <c r="C5" s="29"/>
      <c r="D5" s="30"/>
      <c r="F5" s="31"/>
      <c r="G5" s="32"/>
      <c r="H5" s="32"/>
    </row>
    <row r="6" spans="1:8" s="35" customFormat="1" ht="15.75" x14ac:dyDescent="0.25">
      <c r="A6" s="113" t="s">
        <v>84</v>
      </c>
      <c r="B6" s="113"/>
      <c r="C6" s="113"/>
      <c r="D6" s="113"/>
      <c r="E6" s="113"/>
      <c r="F6" s="113"/>
      <c r="G6" s="33"/>
      <c r="H6" s="34"/>
    </row>
    <row r="7" spans="1:8" s="35" customFormat="1" ht="9.75" customHeight="1" x14ac:dyDescent="0.25">
      <c r="A7" s="33"/>
      <c r="B7" s="36"/>
      <c r="C7" s="37"/>
      <c r="D7" s="33"/>
      <c r="E7" s="33"/>
      <c r="F7" s="38"/>
      <c r="G7" s="33"/>
      <c r="H7" s="34"/>
    </row>
    <row r="8" spans="1:8" s="35" customFormat="1" ht="51" customHeight="1" x14ac:dyDescent="0.25">
      <c r="A8" s="100" t="s">
        <v>95</v>
      </c>
      <c r="B8" s="100"/>
      <c r="C8" s="100"/>
      <c r="D8" s="100"/>
      <c r="E8" s="100"/>
      <c r="F8" s="100"/>
    </row>
    <row r="12" spans="1:8" ht="33.75" customHeight="1" x14ac:dyDescent="0.2">
      <c r="A12" s="80" t="s">
        <v>62</v>
      </c>
      <c r="B12" s="68" t="s">
        <v>71</v>
      </c>
      <c r="C12" s="68" t="s">
        <v>3</v>
      </c>
      <c r="D12" s="68" t="s">
        <v>4</v>
      </c>
      <c r="E12" s="80" t="s">
        <v>5</v>
      </c>
      <c r="F12" s="68" t="s">
        <v>6</v>
      </c>
    </row>
    <row r="13" spans="1:8" x14ac:dyDescent="0.2">
      <c r="A13" s="68" t="s">
        <v>68</v>
      </c>
      <c r="B13" s="68"/>
      <c r="C13" s="69">
        <v>2109320.2799999998</v>
      </c>
      <c r="D13" s="69">
        <v>17000</v>
      </c>
      <c r="E13" s="69">
        <v>0.81</v>
      </c>
      <c r="F13" s="69">
        <v>2126320.2799999998</v>
      </c>
    </row>
    <row r="14" spans="1:8" x14ac:dyDescent="0.2">
      <c r="A14" s="73" t="s">
        <v>79</v>
      </c>
      <c r="B14" s="73"/>
      <c r="C14" s="74">
        <v>2109320.2799999998</v>
      </c>
      <c r="D14" s="74">
        <v>17000</v>
      </c>
      <c r="E14" s="74">
        <v>0.81</v>
      </c>
      <c r="F14" s="74">
        <v>2126320.2799999998</v>
      </c>
    </row>
    <row r="15" spans="1:8" x14ac:dyDescent="0.2">
      <c r="A15" s="85" t="s">
        <v>80</v>
      </c>
      <c r="B15" s="85"/>
      <c r="C15" s="86">
        <v>2109320.2799999998</v>
      </c>
      <c r="D15" s="86">
        <v>17000</v>
      </c>
      <c r="E15" s="86">
        <v>0.81</v>
      </c>
      <c r="F15" s="86">
        <v>2126320.2799999998</v>
      </c>
    </row>
    <row r="16" spans="1:8" x14ac:dyDescent="0.2">
      <c r="A16" s="87" t="s">
        <v>94</v>
      </c>
      <c r="B16" s="87"/>
      <c r="C16" s="88">
        <v>2109320.2799999998</v>
      </c>
      <c r="D16" s="88">
        <v>17000</v>
      </c>
      <c r="E16" s="88">
        <v>0.81</v>
      </c>
      <c r="F16" s="88">
        <v>2126320.2799999998</v>
      </c>
    </row>
    <row r="17" spans="1:6" x14ac:dyDescent="0.2">
      <c r="A17" s="89" t="s">
        <v>81</v>
      </c>
      <c r="B17" s="89"/>
      <c r="C17" s="90">
        <v>2109320.2799999998</v>
      </c>
      <c r="D17" s="90">
        <v>17000</v>
      </c>
      <c r="E17" s="90">
        <v>0.81</v>
      </c>
      <c r="F17" s="90">
        <v>2126320.2799999998</v>
      </c>
    </row>
    <row r="18" spans="1:6" x14ac:dyDescent="0.2">
      <c r="A18" s="91" t="s">
        <v>82</v>
      </c>
      <c r="B18" s="91"/>
      <c r="C18" s="92">
        <v>2109320.2799999998</v>
      </c>
      <c r="D18" s="92">
        <v>17000</v>
      </c>
      <c r="E18" s="92">
        <v>0.81</v>
      </c>
      <c r="F18" s="92">
        <v>2126320.2799999998</v>
      </c>
    </row>
    <row r="19" spans="1:6" ht="14.25" customHeight="1" x14ac:dyDescent="0.2">
      <c r="A19" s="71" t="s">
        <v>65</v>
      </c>
      <c r="B19" s="71"/>
      <c r="C19" s="72">
        <v>1616875.13</v>
      </c>
      <c r="D19" s="72">
        <v>-30750</v>
      </c>
      <c r="E19" s="72">
        <v>-1.9</v>
      </c>
      <c r="F19" s="72">
        <v>1586125.13</v>
      </c>
    </row>
    <row r="20" spans="1:6" x14ac:dyDescent="0.2">
      <c r="A20" s="68" t="s">
        <v>39</v>
      </c>
      <c r="B20" s="68" t="s">
        <v>11</v>
      </c>
      <c r="C20" s="69">
        <v>1565875.13</v>
      </c>
      <c r="D20" s="69">
        <v>-30750</v>
      </c>
      <c r="E20" s="69">
        <v>-1.96</v>
      </c>
      <c r="F20" s="69">
        <v>1535125.13</v>
      </c>
    </row>
    <row r="21" spans="1:6" x14ac:dyDescent="0.2">
      <c r="A21" s="78" t="s">
        <v>40</v>
      </c>
      <c r="B21" s="78" t="s">
        <v>41</v>
      </c>
      <c r="C21" s="70">
        <v>1517175.13</v>
      </c>
      <c r="D21" s="70">
        <v>-30750</v>
      </c>
      <c r="E21" s="70">
        <v>-2.0299999999999998</v>
      </c>
      <c r="F21" s="70">
        <v>1486425.13</v>
      </c>
    </row>
    <row r="22" spans="1:6" x14ac:dyDescent="0.2">
      <c r="A22" s="78" t="s">
        <v>42</v>
      </c>
      <c r="B22" s="78" t="s">
        <v>43</v>
      </c>
      <c r="C22" s="70">
        <v>48700</v>
      </c>
      <c r="D22" s="70">
        <v>0</v>
      </c>
      <c r="E22" s="70">
        <v>0</v>
      </c>
      <c r="F22" s="70">
        <v>48700</v>
      </c>
    </row>
    <row r="23" spans="1:6" x14ac:dyDescent="0.2">
      <c r="A23" s="68" t="s">
        <v>46</v>
      </c>
      <c r="B23" s="68" t="s">
        <v>12</v>
      </c>
      <c r="C23" s="69">
        <v>51000</v>
      </c>
      <c r="D23" s="69">
        <v>0</v>
      </c>
      <c r="E23" s="69">
        <v>0</v>
      </c>
      <c r="F23" s="69">
        <v>51000</v>
      </c>
    </row>
    <row r="24" spans="1:6" x14ac:dyDescent="0.2">
      <c r="A24" s="78" t="s">
        <v>47</v>
      </c>
      <c r="B24" s="78" t="s">
        <v>48</v>
      </c>
      <c r="C24" s="70">
        <v>1000</v>
      </c>
      <c r="D24" s="70">
        <v>0</v>
      </c>
      <c r="E24" s="70">
        <v>0</v>
      </c>
      <c r="F24" s="70">
        <v>1000</v>
      </c>
    </row>
    <row r="25" spans="1:6" x14ac:dyDescent="0.2">
      <c r="A25" s="78" t="s">
        <v>49</v>
      </c>
      <c r="B25" s="78" t="s">
        <v>50</v>
      </c>
      <c r="C25" s="70">
        <v>50000</v>
      </c>
      <c r="D25" s="70">
        <v>0</v>
      </c>
      <c r="E25" s="70">
        <v>0</v>
      </c>
      <c r="F25" s="70">
        <v>50000</v>
      </c>
    </row>
    <row r="26" spans="1:6" x14ac:dyDescent="0.2">
      <c r="A26" s="71" t="s">
        <v>67</v>
      </c>
      <c r="B26" s="71"/>
      <c r="C26" s="72">
        <v>16437.400000000001</v>
      </c>
      <c r="D26" s="72">
        <v>1000</v>
      </c>
      <c r="E26" s="72">
        <v>6.08</v>
      </c>
      <c r="F26" s="72">
        <v>17437.400000000001</v>
      </c>
    </row>
    <row r="27" spans="1:6" x14ac:dyDescent="0.2">
      <c r="A27" s="68" t="s">
        <v>39</v>
      </c>
      <c r="B27" s="68" t="s">
        <v>11</v>
      </c>
      <c r="C27" s="69">
        <v>15847.4</v>
      </c>
      <c r="D27" s="69">
        <v>1000</v>
      </c>
      <c r="E27" s="69">
        <v>6.31</v>
      </c>
      <c r="F27" s="69">
        <v>16847.400000000001</v>
      </c>
    </row>
    <row r="28" spans="1:6" ht="15" customHeight="1" x14ac:dyDescent="0.2">
      <c r="A28" s="78" t="s">
        <v>42</v>
      </c>
      <c r="B28" s="78" t="s">
        <v>43</v>
      </c>
      <c r="C28" s="70">
        <v>15682.4</v>
      </c>
      <c r="D28" s="70">
        <v>1000</v>
      </c>
      <c r="E28" s="70">
        <v>6.38</v>
      </c>
      <c r="F28" s="70">
        <v>16682.400000000001</v>
      </c>
    </row>
    <row r="29" spans="1:6" x14ac:dyDescent="0.2">
      <c r="A29" s="78" t="s">
        <v>44</v>
      </c>
      <c r="B29" s="78" t="s">
        <v>45</v>
      </c>
      <c r="C29" s="70">
        <v>165</v>
      </c>
      <c r="D29" s="70">
        <v>0</v>
      </c>
      <c r="E29" s="70">
        <v>0</v>
      </c>
      <c r="F29" s="70">
        <v>165</v>
      </c>
    </row>
    <row r="30" spans="1:6" x14ac:dyDescent="0.2">
      <c r="A30" s="68" t="s">
        <v>46</v>
      </c>
      <c r="B30" s="68" t="s">
        <v>12</v>
      </c>
      <c r="C30" s="69">
        <v>590</v>
      </c>
      <c r="D30" s="69">
        <v>0</v>
      </c>
      <c r="E30" s="69">
        <v>0</v>
      </c>
      <c r="F30" s="69">
        <v>590</v>
      </c>
    </row>
    <row r="31" spans="1:6" x14ac:dyDescent="0.2">
      <c r="A31" s="78" t="s">
        <v>47</v>
      </c>
      <c r="B31" s="78" t="s">
        <v>48</v>
      </c>
      <c r="C31" s="70">
        <v>590</v>
      </c>
      <c r="D31" s="70">
        <v>0</v>
      </c>
      <c r="E31" s="70">
        <v>0</v>
      </c>
      <c r="F31" s="70">
        <v>590</v>
      </c>
    </row>
    <row r="32" spans="1:6" x14ac:dyDescent="0.2">
      <c r="A32" s="71" t="s">
        <v>92</v>
      </c>
      <c r="B32" s="71"/>
      <c r="C32" s="72">
        <v>315947.81</v>
      </c>
      <c r="D32" s="72">
        <v>24000</v>
      </c>
      <c r="E32" s="72">
        <v>7.6</v>
      </c>
      <c r="F32" s="72">
        <v>339947.81</v>
      </c>
    </row>
    <row r="33" spans="1:6" x14ac:dyDescent="0.2">
      <c r="A33" s="68" t="s">
        <v>39</v>
      </c>
      <c r="B33" s="68" t="s">
        <v>11</v>
      </c>
      <c r="C33" s="69">
        <v>312947.81</v>
      </c>
      <c r="D33" s="69">
        <v>24000</v>
      </c>
      <c r="E33" s="69">
        <v>7.67</v>
      </c>
      <c r="F33" s="69">
        <v>336947.81</v>
      </c>
    </row>
    <row r="34" spans="1:6" x14ac:dyDescent="0.2">
      <c r="A34" s="78" t="s">
        <v>40</v>
      </c>
      <c r="B34" s="78" t="s">
        <v>41</v>
      </c>
      <c r="C34" s="70">
        <v>107000</v>
      </c>
      <c r="D34" s="70">
        <v>0</v>
      </c>
      <c r="E34" s="70">
        <v>0</v>
      </c>
      <c r="F34" s="70">
        <v>107000</v>
      </c>
    </row>
    <row r="35" spans="1:6" x14ac:dyDescent="0.2">
      <c r="A35" s="78" t="s">
        <v>42</v>
      </c>
      <c r="B35" s="78" t="s">
        <v>43</v>
      </c>
      <c r="C35" s="70">
        <v>203947.81</v>
      </c>
      <c r="D35" s="70">
        <v>24000</v>
      </c>
      <c r="E35" s="70">
        <v>11.77</v>
      </c>
      <c r="F35" s="70">
        <v>227947.81</v>
      </c>
    </row>
    <row r="36" spans="1:6" x14ac:dyDescent="0.2">
      <c r="A36" s="78" t="s">
        <v>44</v>
      </c>
      <c r="B36" s="78" t="s">
        <v>45</v>
      </c>
      <c r="C36" s="70">
        <v>2000</v>
      </c>
      <c r="D36" s="70">
        <v>0</v>
      </c>
      <c r="E36" s="70">
        <v>0</v>
      </c>
      <c r="F36" s="70">
        <v>2000</v>
      </c>
    </row>
    <row r="37" spans="1:6" x14ac:dyDescent="0.2">
      <c r="A37" s="68" t="s">
        <v>46</v>
      </c>
      <c r="B37" s="68" t="s">
        <v>12</v>
      </c>
      <c r="C37" s="69">
        <v>3000</v>
      </c>
      <c r="D37" s="69">
        <v>0</v>
      </c>
      <c r="E37" s="69">
        <v>0</v>
      </c>
      <c r="F37" s="69">
        <v>3000</v>
      </c>
    </row>
    <row r="38" spans="1:6" x14ac:dyDescent="0.2">
      <c r="A38" s="78" t="s">
        <v>47</v>
      </c>
      <c r="B38" s="78" t="s">
        <v>48</v>
      </c>
      <c r="C38" s="70">
        <v>3000</v>
      </c>
      <c r="D38" s="70">
        <v>0</v>
      </c>
      <c r="E38" s="70">
        <v>0</v>
      </c>
      <c r="F38" s="70">
        <v>3000</v>
      </c>
    </row>
    <row r="39" spans="1:6" x14ac:dyDescent="0.2">
      <c r="A39" s="71" t="s">
        <v>66</v>
      </c>
      <c r="B39" s="71"/>
      <c r="C39" s="72">
        <v>158584.94</v>
      </c>
      <c r="D39" s="72">
        <v>20750</v>
      </c>
      <c r="E39" s="72">
        <v>13.08</v>
      </c>
      <c r="F39" s="72">
        <v>179334.94</v>
      </c>
    </row>
    <row r="40" spans="1:6" x14ac:dyDescent="0.2">
      <c r="A40" s="68" t="s">
        <v>39</v>
      </c>
      <c r="B40" s="68" t="s">
        <v>11</v>
      </c>
      <c r="C40" s="69">
        <v>154084.94</v>
      </c>
      <c r="D40" s="69">
        <v>22750</v>
      </c>
      <c r="E40" s="69">
        <v>14.76</v>
      </c>
      <c r="F40" s="69">
        <v>176834.94</v>
      </c>
    </row>
    <row r="41" spans="1:6" x14ac:dyDescent="0.2">
      <c r="A41" s="78" t="s">
        <v>40</v>
      </c>
      <c r="B41" s="78" t="s">
        <v>41</v>
      </c>
      <c r="C41" s="70">
        <v>119250</v>
      </c>
      <c r="D41" s="70">
        <v>30750</v>
      </c>
      <c r="E41" s="70">
        <v>25.79</v>
      </c>
      <c r="F41" s="70">
        <v>150000</v>
      </c>
    </row>
    <row r="42" spans="1:6" x14ac:dyDescent="0.2">
      <c r="A42" s="78" t="s">
        <v>42</v>
      </c>
      <c r="B42" s="78" t="s">
        <v>43</v>
      </c>
      <c r="C42" s="70">
        <v>34834.94</v>
      </c>
      <c r="D42" s="70">
        <v>-8000</v>
      </c>
      <c r="E42" s="70">
        <v>-22.97</v>
      </c>
      <c r="F42" s="70">
        <v>26834.94</v>
      </c>
    </row>
    <row r="43" spans="1:6" x14ac:dyDescent="0.2">
      <c r="A43" s="68" t="s">
        <v>46</v>
      </c>
      <c r="B43" s="68" t="s">
        <v>12</v>
      </c>
      <c r="C43" s="69">
        <v>4500</v>
      </c>
      <c r="D43" s="69">
        <v>-2000</v>
      </c>
      <c r="E43" s="69">
        <v>-44.44</v>
      </c>
      <c r="F43" s="69">
        <v>2500</v>
      </c>
    </row>
    <row r="44" spans="1:6" x14ac:dyDescent="0.2">
      <c r="A44" s="78" t="s">
        <v>47</v>
      </c>
      <c r="B44" s="78" t="s">
        <v>48</v>
      </c>
      <c r="C44" s="70">
        <v>4500</v>
      </c>
      <c r="D44" s="70">
        <v>-2000</v>
      </c>
      <c r="E44" s="70">
        <v>-44.44</v>
      </c>
      <c r="F44" s="70">
        <v>2500</v>
      </c>
    </row>
    <row r="45" spans="1:6" x14ac:dyDescent="0.2">
      <c r="A45" s="71" t="s">
        <v>93</v>
      </c>
      <c r="B45" s="71"/>
      <c r="C45" s="72">
        <v>1475</v>
      </c>
      <c r="D45" s="72">
        <v>2000</v>
      </c>
      <c r="E45" s="72">
        <v>135.59</v>
      </c>
      <c r="F45" s="72">
        <v>3475</v>
      </c>
    </row>
    <row r="46" spans="1:6" x14ac:dyDescent="0.2">
      <c r="A46" s="68" t="s">
        <v>39</v>
      </c>
      <c r="B46" s="68" t="s">
        <v>11</v>
      </c>
      <c r="C46" s="69">
        <v>1475</v>
      </c>
      <c r="D46" s="69">
        <v>2000</v>
      </c>
      <c r="E46" s="69">
        <v>135.59</v>
      </c>
      <c r="F46" s="69">
        <v>3475</v>
      </c>
    </row>
    <row r="47" spans="1:6" x14ac:dyDescent="0.2">
      <c r="A47" s="78" t="s">
        <v>42</v>
      </c>
      <c r="B47" s="78" t="s">
        <v>43</v>
      </c>
      <c r="C47" s="70">
        <v>1475</v>
      </c>
      <c r="D47" s="70">
        <v>2000</v>
      </c>
      <c r="E47" s="70">
        <v>135.59</v>
      </c>
      <c r="F47" s="70">
        <v>3475</v>
      </c>
    </row>
    <row r="53" spans="1:6" ht="15.75" x14ac:dyDescent="0.2">
      <c r="A53" s="110"/>
      <c r="B53" s="110"/>
      <c r="C53" s="110"/>
      <c r="D53" s="110"/>
      <c r="E53" s="110"/>
      <c r="F53" s="110"/>
    </row>
    <row r="54" spans="1:6" ht="15" x14ac:dyDescent="0.2">
      <c r="A54" s="58"/>
      <c r="B54" s="59"/>
      <c r="C54" s="60"/>
      <c r="D54" s="35"/>
      <c r="E54" s="61"/>
      <c r="F54" s="62"/>
    </row>
    <row r="55" spans="1:6" ht="33" customHeight="1" x14ac:dyDescent="0.2">
      <c r="A55" s="100"/>
      <c r="B55" s="100"/>
      <c r="C55" s="100"/>
      <c r="D55" s="100"/>
      <c r="E55" s="100"/>
      <c r="F55" s="100"/>
    </row>
    <row r="56" spans="1:6" ht="15" x14ac:dyDescent="0.2">
      <c r="A56" s="58"/>
      <c r="B56" s="59"/>
      <c r="C56" s="60"/>
      <c r="D56" s="35"/>
      <c r="E56" s="61"/>
      <c r="F56" s="62"/>
    </row>
    <row r="57" spans="1:6" ht="15" x14ac:dyDescent="0.2">
      <c r="A57" s="58"/>
      <c r="B57" s="59"/>
      <c r="C57" s="60"/>
      <c r="D57" s="35"/>
      <c r="E57" s="61"/>
      <c r="F57" s="62"/>
    </row>
    <row r="58" spans="1:6" ht="15" x14ac:dyDescent="0.2">
      <c r="A58" s="58"/>
      <c r="B58" s="59"/>
      <c r="C58" s="60"/>
      <c r="D58" s="35"/>
      <c r="E58" s="61"/>
      <c r="F58" s="62"/>
    </row>
    <row r="59" spans="1:6" ht="15" x14ac:dyDescent="0.2">
      <c r="A59" s="57"/>
      <c r="B59" s="59"/>
      <c r="C59" s="60"/>
      <c r="D59" s="35"/>
      <c r="E59" s="63"/>
      <c r="F59" s="64"/>
    </row>
    <row r="60" spans="1:6" ht="15" x14ac:dyDescent="0.2">
      <c r="A60" s="57"/>
      <c r="B60" s="59"/>
      <c r="C60" s="60"/>
      <c r="D60" s="35"/>
      <c r="E60" s="63"/>
      <c r="F60" s="64"/>
    </row>
    <row r="61" spans="1:6" ht="15" x14ac:dyDescent="0.2">
      <c r="A61" s="57"/>
      <c r="B61" s="59"/>
      <c r="C61" s="60"/>
      <c r="D61" s="35"/>
      <c r="E61" s="63"/>
      <c r="F61" s="64"/>
    </row>
    <row r="62" spans="1:6" ht="15" x14ac:dyDescent="0.2">
      <c r="A62" s="63"/>
      <c r="B62" s="59"/>
      <c r="C62" s="60"/>
      <c r="D62" s="35"/>
      <c r="E62" s="61"/>
      <c r="F62" s="62"/>
    </row>
    <row r="63" spans="1:6" ht="15" x14ac:dyDescent="0.2">
      <c r="A63" s="65"/>
      <c r="B63" s="66"/>
      <c r="C63" s="67"/>
      <c r="D63" s="111"/>
      <c r="E63" s="111"/>
      <c r="F63" s="111"/>
    </row>
    <row r="64" spans="1:6" ht="15" x14ac:dyDescent="0.2">
      <c r="A64" s="65"/>
      <c r="B64" s="66"/>
      <c r="C64" s="67"/>
      <c r="D64" s="111"/>
      <c r="E64" s="111"/>
      <c r="F64" s="111"/>
    </row>
    <row r="65" spans="1:6" ht="15" x14ac:dyDescent="0.2">
      <c r="A65" s="65"/>
      <c r="B65" s="66"/>
      <c r="C65" s="67"/>
      <c r="D65" s="109"/>
      <c r="E65" s="109"/>
      <c r="F65" s="109"/>
    </row>
    <row r="66" spans="1:6" ht="15" x14ac:dyDescent="0.2">
      <c r="A66" s="65"/>
      <c r="B66" s="66"/>
      <c r="C66" s="67"/>
      <c r="D66" s="109"/>
      <c r="E66" s="109"/>
      <c r="F66" s="109"/>
    </row>
    <row r="654" ht="51" customHeight="1" x14ac:dyDescent="0.2"/>
    <row r="663" ht="15" customHeight="1" x14ac:dyDescent="0.2"/>
    <row r="903" ht="33" customHeight="1" x14ac:dyDescent="0.2"/>
  </sheetData>
  <mergeCells count="9">
    <mergeCell ref="D66:F66"/>
    <mergeCell ref="A53:F53"/>
    <mergeCell ref="A55:F55"/>
    <mergeCell ref="D63:F63"/>
    <mergeCell ref="A3:F3"/>
    <mergeCell ref="A6:F6"/>
    <mergeCell ref="A8:F8"/>
    <mergeCell ref="D64:F64"/>
    <mergeCell ref="D65:F65"/>
  </mergeCells>
  <pageMargins left="0.11811023622047245" right="0.11811023622047245" top="0.74803149606299213" bottom="0.74803149606299213" header="0.31496062992125984" footer="0.31496062992125984"/>
  <pageSetup paperSize="9" scale="75" firstPageNumber="8" fitToHeight="0" orientation="portrait" useFirstPageNumber="1" r:id="rId1"/>
  <headerFooter differentFirst="1">
    <oddFooter>&amp;C&amp;P</oddFooter>
    <firstFooter>&amp;C&amp;P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OPĆI DIO-SAŽETAK</vt:lpstr>
      <vt:lpstr>A. RAČUN PRIHODA I RASHODA</vt:lpstr>
      <vt:lpstr>B. RAČUN FINANCIRANJA</vt:lpstr>
      <vt:lpstr>C. RASPOLOŽIVA SREDSTVA IZ PRET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Dunja Cerovčec</dc:creator>
  <cp:lastModifiedBy>Tajnik Vrtić</cp:lastModifiedBy>
  <cp:lastPrinted>2025-12-18T11:31:13Z</cp:lastPrinted>
  <dcterms:created xsi:type="dcterms:W3CDTF">2024-04-29T08:24:14Z</dcterms:created>
  <dcterms:modified xsi:type="dcterms:W3CDTF">2025-12-18T12:29:21Z</dcterms:modified>
</cp:coreProperties>
</file>